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mc:AlternateContent xmlns:mc="http://schemas.openxmlformats.org/markup-compatibility/2006">
    <mc:Choice Requires="x15">
      <x15ac:absPath xmlns:x15ac="http://schemas.microsoft.com/office/spreadsheetml/2010/11/ac" url="https://singteloptus-my.sharepoint.com/personal/juanpablo_alvarezgaitan_optus_com_au/Documents/SR2025/Data PACK FY25/"/>
    </mc:Choice>
  </mc:AlternateContent>
  <xr:revisionPtr revIDLastSave="777" documentId="8_{BE64CE78-5DAB-4896-A911-6778678EBF30}" xr6:coauthVersionLast="47" xr6:coauthVersionMax="47" xr10:uidLastSave="{E5D1B9DC-C8F4-4BB4-9ADD-0D846D783B76}"/>
  <bookViews>
    <workbookView xWindow="-110" yWindow="-110" windowWidth="19420" windowHeight="10420" xr2:uid="{DDDBA0EC-EE30-47BB-944A-A9D42F980D17}"/>
  </bookViews>
  <sheets>
    <sheet name="ABOUT THIS DOCUMENT" sheetId="1" r:id="rId1"/>
    <sheet name="ENVIRONMENT &gt;&gt;" sheetId="2" r:id="rId2"/>
    <sheet name="ENVIRONMENTAL PERFORMANCE" sheetId="3" r:id="rId3"/>
    <sheet name="EMISSIONS BREAKDOWN" sheetId="6" r:id="rId4"/>
    <sheet name="EMISSIONS METHODOLOGY" sheetId="5"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5" i="3" l="1"/>
  <c r="B11" i="3"/>
  <c r="C12" i="6"/>
  <c r="D12" i="6"/>
  <c r="B12" i="6"/>
  <c r="B5" i="3" l="1"/>
  <c r="B8" i="3" l="1"/>
  <c r="B12" i="3"/>
  <c r="B4" i="3" l="1"/>
  <c r="B3" i="6" l="1"/>
</calcChain>
</file>

<file path=xl/sharedStrings.xml><?xml version="1.0" encoding="utf-8"?>
<sst xmlns="http://schemas.openxmlformats.org/spreadsheetml/2006/main" count="234" uniqueCount="163">
  <si>
    <t>OPTUS 2025 SUSTAINABILITY REPORT SUSTAINABILITY DATA PACK</t>
  </si>
  <si>
    <t>SUMMARY</t>
  </si>
  <si>
    <t>The Optus Sustainability Data Pack summarises the preparation and boundary of the Optus Environmental, Social and Governance (ESG) data presented in Optus' Sustainability Report for FY2025 (1 April 2024 - 31 March 2025). Optus' Sustainability Data Pack is produced annually, and feeds into the preparation of the Sustainability Report and other ESG Reporting undertaken by Singtel Group.</t>
  </si>
  <si>
    <t xml:space="preserve">Optus is a subsidiary of Singapore Telecommunications Limited (‘Singtel’). Our sustainability performance and impact are outlined in the Optus Sustainability Report and in this data pack. Optus' ESG data and activities are also integrated into the Singtel Group Sustainability Report 2025 and the Singtel Group Annual Report 2025. The Singtel Group Report also contains further details of the reporting standards used to guide our reporting, our employee policies and our broader ESG focus as a Group. </t>
  </si>
  <si>
    <t>REPORTING STANDARDS</t>
  </si>
  <si>
    <t>Since 2008, Optus, as part of Singtel Group, has referenced the Global Reporting Initiative (GRI) universal standards as a guide when reporting on sustainability activities and outcomes. You can view our activities against the GRI topics and indicators in the Singtel Group Sustainability Report.</t>
  </si>
  <si>
    <t>Additional notes</t>
  </si>
  <si>
    <t>1. All dollar amounts in the data pack are in Australian dollars, unless otherwise stated. There may be small discrepancies in the totals in some tables due to rounding.</t>
  </si>
  <si>
    <t>Environmental Performance</t>
  </si>
  <si>
    <t>FY25</t>
  </si>
  <si>
    <t>FY24</t>
  </si>
  <si>
    <t>FY23</t>
  </si>
  <si>
    <t>Energy Management</t>
  </si>
  <si>
    <t xml:space="preserve">Total energy use (GJ) </t>
  </si>
  <si>
    <t xml:space="preserve">Total energy use (MWh) </t>
  </si>
  <si>
    <t xml:space="preserve">Energy intensity (GJ/S$million revenue) </t>
  </si>
  <si>
    <t xml:space="preserve">Energy intensity (GJ/TB*) </t>
  </si>
  <si>
    <r>
      <t xml:space="preserve">(i)     Electricity use (GJ) </t>
    </r>
    <r>
      <rPr>
        <b/>
        <sz val="10"/>
        <rFont val="MarkOT"/>
        <family val="2"/>
      </rPr>
      <t xml:space="preserve"> </t>
    </r>
  </si>
  <si>
    <t xml:space="preserve">         Electricity use (MWh) </t>
  </si>
  <si>
    <t xml:space="preserve">(ii)    Fuel use (GJ) </t>
  </si>
  <si>
    <t xml:space="preserve">         Fuel use (MWh) </t>
  </si>
  <si>
    <t xml:space="preserve">(iii)   Solar energy (GJ)  </t>
  </si>
  <si>
    <t xml:space="preserve">         Solar energy (MWh)</t>
  </si>
  <si>
    <t xml:space="preserve">Purchased Renewable Energy Certificates/Large-scale Generation Certificates (MWh) </t>
  </si>
  <si>
    <t xml:space="preserve">Percentage of electricity backed by renewable sources (%) </t>
  </si>
  <si>
    <t xml:space="preserve">Percentage of electricity backed by renewable sources with mandatory LGCs (%) </t>
  </si>
  <si>
    <t xml:space="preserve">Electricity used in Networks (MWh) </t>
  </si>
  <si>
    <t>Water Management</t>
  </si>
  <si>
    <r>
      <t>Potable water use (m</t>
    </r>
    <r>
      <rPr>
        <b/>
        <vertAlign val="superscript"/>
        <sz val="10"/>
        <color rgb="FF000000"/>
        <rFont val="MarkOT"/>
        <family val="2"/>
      </rPr>
      <t>3</t>
    </r>
    <r>
      <rPr>
        <b/>
        <sz val="10"/>
        <color rgb="FF000000"/>
        <rFont val="MarkOT"/>
        <family val="2"/>
      </rPr>
      <t xml:space="preserve">)  </t>
    </r>
  </si>
  <si>
    <r>
      <t>Use of recycled water instead of potable water (m</t>
    </r>
    <r>
      <rPr>
        <b/>
        <vertAlign val="superscript"/>
        <sz val="10"/>
        <color rgb="FF000000"/>
        <rFont val="MarkOT"/>
        <family val="2"/>
      </rPr>
      <t>3</t>
    </r>
    <r>
      <rPr>
        <b/>
        <sz val="10"/>
        <color rgb="FF000000"/>
        <rFont val="MarkOT"/>
        <family val="2"/>
      </rPr>
      <t xml:space="preserve">) </t>
    </r>
  </si>
  <si>
    <r>
      <t>Water Intensity (m</t>
    </r>
    <r>
      <rPr>
        <b/>
        <vertAlign val="superscript"/>
        <sz val="10"/>
        <rFont val="MarkOT"/>
        <family val="2"/>
      </rPr>
      <t>3</t>
    </r>
    <r>
      <rPr>
        <b/>
        <sz val="10"/>
        <rFont val="MarkOT"/>
        <family val="2"/>
      </rPr>
      <t>/S$million revenue)</t>
    </r>
  </si>
  <si>
    <t>-</t>
  </si>
  <si>
    <t>Waste Management</t>
  </si>
  <si>
    <t xml:space="preserve">Total Waste (tonnes)            </t>
  </si>
  <si>
    <t xml:space="preserve">         Non-hazardous waste</t>
  </si>
  <si>
    <t xml:space="preserve">         Hazardous waste</t>
  </si>
  <si>
    <t>Waste diverted from disposal by recovery operation (tonnes)</t>
  </si>
  <si>
    <t xml:space="preserve">         Non-hazardous waste: Preparation for reuse / Recycling</t>
  </si>
  <si>
    <t xml:space="preserve">         Hazardous waste: Preparation for reuse / Recycling</t>
  </si>
  <si>
    <t>Waste directed to disposal by disposal operation (tonnes)</t>
  </si>
  <si>
    <t xml:space="preserve">         Non-hazardous waste: Incineration (with energy recovery)</t>
  </si>
  <si>
    <t xml:space="preserve">         Hazardous waste: Incineration (with energy recovery)</t>
  </si>
  <si>
    <t xml:space="preserve">         Non-hazardous waste: Landfilling</t>
  </si>
  <si>
    <t xml:space="preserve">         Hazardous waste: Landfilling</t>
  </si>
  <si>
    <t>Waste diverted from disposal by construction operations (tonnes)</t>
  </si>
  <si>
    <t>Waste directed to disposal by  construction operations  (tonnes)</t>
  </si>
  <si>
    <t>Product End-of-Life Management</t>
  </si>
  <si>
    <r>
      <t xml:space="preserve">Customer E-waste Recycling (tonnes) </t>
    </r>
    <r>
      <rPr>
        <sz val="10"/>
        <rFont val="MarkOT"/>
        <family val="2"/>
      </rPr>
      <t xml:space="preserve"> </t>
    </r>
  </si>
  <si>
    <t xml:space="preserve">         Mobile devices reused/ refurbished (units) </t>
  </si>
  <si>
    <t xml:space="preserve">         CPE reused/ refurbished (units) </t>
  </si>
  <si>
    <t xml:space="preserve">         Mobile devices recycled (units) </t>
  </si>
  <si>
    <t xml:space="preserve">         CPE recycled (units) </t>
  </si>
  <si>
    <t>Total greenhouse gas emission (tCO2e)</t>
  </si>
  <si>
    <t>Scope 1</t>
  </si>
  <si>
    <t>Total</t>
  </si>
  <si>
    <t>Refrigerants</t>
  </si>
  <si>
    <t>Stationary</t>
  </si>
  <si>
    <t>Mobile</t>
  </si>
  <si>
    <t>Scope 2</t>
  </si>
  <si>
    <t>Electricity (location based)</t>
  </si>
  <si>
    <t>Electricity (market-based)</t>
  </si>
  <si>
    <t>Scope 3</t>
  </si>
  <si>
    <t>Category 1: purchased goods &amp; services</t>
  </si>
  <si>
    <t>Category 2: Capital goods</t>
  </si>
  <si>
    <t>Category 3: Fuel and energy-related emissions</t>
  </si>
  <si>
    <t>Category 4: Upstream transportation and distribution</t>
  </si>
  <si>
    <t>Category 5: Waste generated in operations</t>
  </si>
  <si>
    <t>Category 6: Business travel</t>
  </si>
  <si>
    <t>Category 7: Employee commute</t>
  </si>
  <si>
    <t>Category 8: Upstream leased assets</t>
  </si>
  <si>
    <t>N/A</t>
  </si>
  <si>
    <t>Category 9: Downstream transportation and distribution</t>
  </si>
  <si>
    <t>Category 10: Processing of sold products</t>
  </si>
  <si>
    <r>
      <rPr>
        <sz val="10"/>
        <color rgb="FF000000"/>
        <rFont val="Aptos Narrow"/>
        <family val="2"/>
      </rPr>
      <t>¹</t>
    </r>
    <r>
      <rPr>
        <sz val="10"/>
        <color rgb="FF000000"/>
        <rFont val="MarkOT"/>
        <family val="2"/>
      </rPr>
      <t>Category 11: Use of sold products</t>
    </r>
  </si>
  <si>
    <t>¹Category 12: End-of-life treatment of sold products</t>
  </si>
  <si>
    <t>Category 13: Downstream leased assets</t>
  </si>
  <si>
    <t>Category 14: Franchises</t>
  </si>
  <si>
    <t>Category 15: Investments</t>
  </si>
  <si>
    <r>
      <t>1</t>
    </r>
    <r>
      <rPr>
        <sz val="10"/>
        <color rgb="FF000000"/>
        <rFont val="MarkOT"/>
        <family val="2"/>
      </rPr>
      <t xml:space="preserve">Cat 11 and 12 in FY23 and FY24 have been reinstated using available Product Carbon Footprints </t>
    </r>
  </si>
  <si>
    <t>OPTUS ENVIRONMENTAL DATA DISCLOSURE</t>
  </si>
  <si>
    <t>Scope 1 emissions calculation methodology</t>
  </si>
  <si>
    <t>Item</t>
  </si>
  <si>
    <t>Boundary</t>
  </si>
  <si>
    <t>Emissions calculation methodology</t>
  </si>
  <si>
    <t>Sources of data</t>
  </si>
  <si>
    <t>Inclusions and/or exclusions</t>
  </si>
  <si>
    <t>Direct emissions produced from sources within the boundary of the organisation, as a result of the Optus' activities and are estimated at the point of emission release. Optus reports all energy used at properties either leased or owned where there are invoices available, and for all vehicles leased and owned</t>
  </si>
  <si>
    <t>Refrigerant top ups in kg multiplied by relevant emission factors</t>
  </si>
  <si>
    <t>Receipts from third party contractors, National Greenhouse Account Factors 2024</t>
  </si>
  <si>
    <t>Consumption of refrigerants at HVAC's and chillers</t>
  </si>
  <si>
    <t>Stationary Diesel</t>
  </si>
  <si>
    <t>Diesel usage in kL multiplied by relevant emission factors</t>
  </si>
  <si>
    <t>Consumption of diesel by generators (portable and permanent)</t>
  </si>
  <si>
    <t>Company Fleet</t>
  </si>
  <si>
    <t>Fuel usage in kL multiplied by relevant emission factors</t>
  </si>
  <si>
    <t>Consumption of fuels by vehicles within the network that are either leased or owned by Optus</t>
  </si>
  <si>
    <t>Scope 2 emissions calculation methodology</t>
  </si>
  <si>
    <t>Electricity use</t>
  </si>
  <si>
    <t>Indirect GHG emissions associated with the purchase of electricity</t>
  </si>
  <si>
    <t>Electricity consumption from all sites, emission factors sourced from National Greenhouse Accounts Factors 2024.</t>
  </si>
  <si>
    <t>Scope 3 emissions calculation methodology</t>
  </si>
  <si>
    <t xml:space="preserve">Scope 3 reflects emissions that are not produced by Optus-owned sources, and are not the result of activities from assets owned or controlled by them, but by those that it's indirectly responsible for, up and down its value chain. Optus reports on selected Scope 3 operational emissions drawing on Categories as defined from the GHG Protocol Corporate Value Chain (Scope 3) Accounting and Reporting Standard and as described below.  </t>
  </si>
  <si>
    <t>Scope 3 Categories</t>
  </si>
  <si>
    <t>CATEGORY 1: Purchased goods and services</t>
  </si>
  <si>
    <t>This category includes all upstream (i.e., cradle-to-gate) emissions from the production of products purchased or acquired by the reporting company in the reporting year. Products include both goods (tangible products) and services (intangible products).</t>
  </si>
  <si>
    <t>Scope 3 emissions associated with Optus' purchase of goods and services and capital goods have been assessed using a hierarchy of calculation methods. The methods used are: 
(i) product specific method using supplier data on product carbon footprint where available
(ii) supplier emissions and revenue data to generate specific supplier emissions intensity factors. This method is used if product carbon footprint is not available.
(iii) supplier spend-based method use an input-output approach whereby suppliers are mapped to spend categories and emission factors (tCO2-e/$ spend) are sourced from EXIOBASE. This method is used when data from suppliers is not available.</t>
  </si>
  <si>
    <t>(i) product specific emissions factors sourced from the supplier
(ii) supplier revenue and emissions data sourced from supplier's public reports
(iii) spend data for each supplier, country and product type. GHG emission factors are taken from the LCI database Exiobase (v3.3) implemented in SimaPro 9.1.1.1</t>
  </si>
  <si>
    <t>CATEGORY 2: Capital goods</t>
  </si>
  <si>
    <t xml:space="preserve">This category includes all upstream (i.e., cradle-to-gate) emissions from the production of capital goods purchased or acquired by the reporting company in the reporting year. </t>
  </si>
  <si>
    <t>CATEGORY 3: Fuel- and energy-related emissions</t>
  </si>
  <si>
    <t>This category includes emissions related to the production of fuels and T&amp;D losses for purchased electricity by the reporting company not included in scope 1 or scope 2.</t>
  </si>
  <si>
    <t>Calculations are based on the emission coefficients contained in the National Greenhouse Accounts Factors 2024</t>
  </si>
  <si>
    <t>Includes all energy usage associated to Optus' operations. Excludes refrigerants use as that is not applicable for Category 3.</t>
  </si>
  <si>
    <t>CATEGORY 4: Upstream transportation and distribution</t>
  </si>
  <si>
    <t>This category includes:
• Transportation and distribution of products purchased in the reporting year, between a company’s tier 1 suppliers and its own operations in vehicles not owned or operated by the reporting company (including multi-modal shipping where multiple carriers are involved in the delivery of a product, but excluding fuel and energy products)
• Third-party transportation and distribution services purchased by the reporting company in the reporting year (either directly or through an intermediary), including inbound logistics, outbound logistics (e.g., of sold products), and third-party transportation and distribution between a company’s own facilities</t>
  </si>
  <si>
    <t xml:space="preserve">Scope 3 emissions associated with Optus' purchase of upstream transportation and distribution services have been provided by our third party contractors. </t>
  </si>
  <si>
    <t>Supplier specific emissions reported by third party contractor.</t>
  </si>
  <si>
    <t>Includes transportation and distribution of products purchased from suppliers and products shipped to customers.</t>
  </si>
  <si>
    <t>CATEGORY 5: Waste generated in operations</t>
  </si>
  <si>
    <t xml:space="preserve">This category includes emissions from third-party disposal and treatment of waste generated in the reporting company’s owned or controlled operations in the reporting year. </t>
  </si>
  <si>
    <t xml:space="preserve">Scope 3 emissions associated with the waste generated in Optus' operations is calculated by using tonnes of waste by destination (general landfill, recycling etc.) applied to the relevant emissions factor for the various waste streams. </t>
  </si>
  <si>
    <t>Optus waste disposal data, National Greenhouse Account Factors 2024, Greenhouse gas reporting: conversion factors 2024 (UK Government Department for Energy Security and Net Zero and Department for Business, Energy &amp; Industrial Strategy), and United States Environmental Protection Agency (US EPA) 2024 GHG emission factors hub.</t>
  </si>
  <si>
    <t xml:space="preserve">Includes total waste generated from Optus' operations (corporate, IT and network waste streams). </t>
  </si>
  <si>
    <t>CATEGORY 6: Business travel</t>
  </si>
  <si>
    <t>This category includes emissions from the transportation of employees for business-related activities in vehicles owned or operated by third parties, such as aircraft, buses, taxis, and passenger cars.</t>
  </si>
  <si>
    <t>Scope 3 emissions associated with employee air travel calculated by our business travel agent. The supplier uses the methodology prescribed by the UK Government Department for Energy Security and Net Zero and Department for Business, Energy &amp; Industrial Strategy, where flights are categorised by haul type (short, medium or long). 
Emissions associated with the use of taxis for business travel is calculated using total distance travelled and multiplied by National Transport Comission emission factors for passenger cars.</t>
  </si>
  <si>
    <t>Optus' travel agency data and fare distance for different countries (dollar value per km).</t>
  </si>
  <si>
    <t>Includes Optus employees business related air travel and any land transport claims (e.g. taxis)</t>
  </si>
  <si>
    <t>CATEGORY 7: Employee commuting</t>
  </si>
  <si>
    <t>This category includes emissions from the transportation of employees between their homes and their worksites. Emissions from employee commuting may arise from automobile, bus, rail, air travel  or other modes of transportation (e.g., subway, bicycling, walking).</t>
  </si>
  <si>
    <t>Scope 3 emissions associated with employee commute have been assessed based on data collected on our Optus shuttle buses to and from Macquarie University Metro station and from Wynyard station in Sydney CBD. In addition, Optus Campus Sydney car parking figures have been included and emissions are calculated based on average distance travelled by Optus employees, multiplied by National Transport Comission emission factors</t>
  </si>
  <si>
    <t>Optus shuttle bus data and car park data, National Transport Comission emission factors for passenger cars and buses.</t>
  </si>
  <si>
    <t>CATEGORY 8: Upstream leased assets</t>
  </si>
  <si>
    <t>Category 8 includes emissions from the operation of assets that are leased by the reporting company in the reporting year and not already included in the reporting company’s scope 1 or scope 2 inventories. This category is applicable only to companies that operate leased assets (i.e., lessees).</t>
  </si>
  <si>
    <t>CATEGORY 9: Downstream transportation and distribution</t>
  </si>
  <si>
    <t>This category includes emissions that occur in the reporting year from transportation and distribution of sold products in vehicles and facilities not owned or controlled by the reporting company.</t>
  </si>
  <si>
    <t>CATEGORY 10: Processing of sold products</t>
  </si>
  <si>
    <t xml:space="preserve">This category includes emissions from processing of sold intermediate products by third parties (e.g., manufacturers) subsequent to sale by the reporting company. Intermediate products are products that require further processing, transformation, or inclusion in another product before use (see box 5.3 of the Scope 3 Standard), and therefore result in emissions from processing subsequent to sale by the reporting company and before use by the end consumer. </t>
  </si>
  <si>
    <t>CATEGORY 11: Use of sold products</t>
  </si>
  <si>
    <t>This category includes emissions from the use of goods and services sold by the reporting company in the reporting year. A reporting company’s scope 3 emissions from use of sold products include the scope 1 and scope 2 emissions of end users. End users include both consumers and business customers that use final products</t>
  </si>
  <si>
    <t>Scope 3 emissions associated with the use of our products are calculated using the expected product life (years) and electricity consumption (kWh/year) of each category of products. Lifetime emissions are estimated by applying a rolling Australia wide grid emission factor to the annual electricity consumption commencing in the year of purchase to the end of the expected product life. The entire lifetime emissions are accounted for in the year of purchase.</t>
  </si>
  <si>
    <t>Optus logistics data, Product Carbon Footprint data (usage stage), lifespan of products and device energy consumption</t>
  </si>
  <si>
    <t>CATEGORY 12: End-of-life treatment of sold products</t>
  </si>
  <si>
    <t>This category includes emissions from the waste disposal and treatment of products sold by the reporting company (in the reporting year) at the end of their life. This category includes the total expected end-of-life emissions from all products sold in the reporting year</t>
  </si>
  <si>
    <t>Scope 3 emissions associated with the disposal of Optus' products is estimated using product shipment data and assumptions around mode of disposal within different product categories. Packaging weight and quantities are also included in this category. Appropriate emission factors for e-waste recycling are then applied to the tonnes of waste within each disposal category. Disposal and recycling of product packaging is also included in this category.</t>
  </si>
  <si>
    <t>Optus logistics data, Product Carbon Footprint (end-of-life stage), packaging data that has been derived from Optus' 2024 Australian Packaging Covenant Organisation (APCO) report, National Greenhouse Account Factors 2024, AMTA lifecycle report (2023), product and packaging data</t>
  </si>
  <si>
    <t>CATEGORY 13: Downstream leased assets</t>
  </si>
  <si>
    <t>This category includes emissions from the operation of assets that are owned by the reporting company (acting as lessor) and leased to other entities in the reporting year that are not already included in scope 1 or scope 2.</t>
  </si>
  <si>
    <t>Optus treats products leased to customers the same as sold products. All emissions associated with leased products are included in Category 11 and Category 12.</t>
  </si>
  <si>
    <t>CATEGORY 14: Franchises</t>
  </si>
  <si>
    <t>This category includes emissions from the operation of franchises not included in scope 1 or scope 2. A franchise is a business operating under a license to sell or distribute another company’s goods or services within a certain location.</t>
  </si>
  <si>
    <t>Scope 3 emissions associated with Optus' franchises are calculated based on state average electricity consumption and floor size of franchise stores. As Optus does not have access to franchisee electricity bills, a state-wide average calculated from our company stores is used as a proxy.</t>
  </si>
  <si>
    <t>Optus company stores electricity consumption data, franchise store size data, emission factors sourced from National Greenhouse Account Factors 2024</t>
  </si>
  <si>
    <t>CATEGORY 15: Investments</t>
  </si>
  <si>
    <t>This category includes scope 3 emissions associated with the reporting company’s investments in the reporting year, not already included in scope 1 or scope 2.</t>
  </si>
  <si>
    <t>Optus reports ‘location-based' and 'market-based' Scope 2 emissions in accordance to the GHG Protocol and the National Greenhouse Accounts Factors 2024. Location-based emission factors are different for each State and Territory as they are calculated according to the grid composition, Optus uses the emission factors for the state in which the property is located. Market-based electricity emissions calculations take into account purchases of renewable energy directly via Power Purchase Agreements and unbundled Large Generation Certificates (LGC's)</t>
  </si>
  <si>
    <t>Optus has operations across all States and Territories in Australia. Electricity consumption from our franchise stores are reported in Category 14.T&amp;D losses are include in Scope 3 Cat 3</t>
  </si>
  <si>
    <t xml:space="preserve">Includes procurement spend categories that are classified as OPEX and Cost of sales. Procurement categories such as energy and salaries have been excluded as they have either been accounted for in scope 1 and 2 or another scope 3 category or does not contribute to emissions. </t>
  </si>
  <si>
    <t xml:space="preserve">Includes procurement spend categories that are classified as CAPEX. Procurement categories such as energy and salaries have been excluded as they have either been accounted for in scope 1 and 2 or another scope 3 category or does not contribute to emissions. </t>
  </si>
  <si>
    <t>Energy consumption from all sites, emission factors sourced from National Greenhouse Accounts Factors 2024.</t>
  </si>
  <si>
    <t xml:space="preserve">Includes select Optus' employees commute based on shuttle services and parking data for the Sydney head office.  </t>
  </si>
  <si>
    <t>Product Carbon Footprint data for the usage stage is used when available</t>
  </si>
  <si>
    <t>Product Carbon Footprint data for end-of-life (EoL) stage  is used when available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</si>
</sst>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_-* #,##0_-;\-* #,##0_-;_-* &quot;-&quot;??_-;_-@_-"/>
    <numFmt numFmtId="165" formatCode="#,##0.000"/>
    <numFmt numFmtId="166" formatCode="0.0%"/>
  </numFmts>
  <fonts count="22" x14ac:knownFonts="1">
    <font>
      <sz val="11"/>
      <color theme="1"/>
      <name val="Aptos Narrow"/>
      <family val="2"/>
      <scheme val="minor"/>
    </font>
    <font>
      <sz val="11"/>
      <color rgb="FF000000"/>
      <name val="Calibri"/>
      <family val="2"/>
    </font>
    <font>
      <b/>
      <sz val="20"/>
      <color rgb="FF000000"/>
      <name val="MarkOT"/>
      <family val="2"/>
    </font>
    <font>
      <sz val="11"/>
      <color rgb="FF000000"/>
      <name val="MarkOT"/>
      <family val="2"/>
    </font>
    <font>
      <b/>
      <sz val="11"/>
      <color rgb="FF000000"/>
      <name val="MarkOT"/>
      <family val="2"/>
    </font>
    <font>
      <sz val="10"/>
      <color rgb="FF000000"/>
      <name val="MarkOT"/>
      <family val="2"/>
    </font>
    <font>
      <b/>
      <sz val="10"/>
      <color rgb="FF000000"/>
      <name val="MarkOT"/>
      <family val="2"/>
    </font>
    <font>
      <b/>
      <sz val="10"/>
      <name val="MarkOT"/>
      <family val="2"/>
    </font>
    <font>
      <sz val="10"/>
      <name val="MarkOT"/>
      <family val="2"/>
    </font>
    <font>
      <b/>
      <vertAlign val="superscript"/>
      <sz val="10"/>
      <color rgb="FF000000"/>
      <name val="MarkOT"/>
      <family val="2"/>
    </font>
    <font>
      <b/>
      <vertAlign val="superscript"/>
      <sz val="10"/>
      <name val="MarkOT"/>
      <family val="2"/>
    </font>
    <font>
      <sz val="11"/>
      <color theme="1"/>
      <name val="Aptos Narrow"/>
      <family val="2"/>
      <scheme val="minor"/>
    </font>
    <font>
      <sz val="10"/>
      <color rgb="FF000000"/>
      <name val="Times New Roman"/>
      <family val="1"/>
    </font>
    <font>
      <b/>
      <sz val="12"/>
      <color rgb="FF000000"/>
      <name val="MarkOT"/>
      <family val="2"/>
    </font>
    <font>
      <sz val="10"/>
      <color rgb="FF000000"/>
      <name val="Calibri"/>
      <family val="2"/>
    </font>
    <font>
      <sz val="10"/>
      <color theme="1"/>
      <name val="Aptos Narrow"/>
      <family val="2"/>
      <scheme val="minor"/>
    </font>
    <font>
      <sz val="10"/>
      <color rgb="FF000000"/>
      <name val="Aptos Narrow"/>
      <family val="2"/>
    </font>
    <font>
      <vertAlign val="superscript"/>
      <sz val="10"/>
      <color rgb="FF000000"/>
      <name val="MarkOT"/>
      <family val="2"/>
    </font>
    <font>
      <sz val="10"/>
      <color theme="1"/>
      <name val="MarkOT"/>
      <family val="2"/>
    </font>
    <font>
      <b/>
      <sz val="12"/>
      <color rgb="FF2CBBC2"/>
      <name val="MarkOT"/>
      <family val="2"/>
    </font>
    <font>
      <b/>
      <sz val="12"/>
      <color rgb="FF00A3AD"/>
      <name val="MarkOT"/>
      <family val="2"/>
    </font>
    <font>
      <b/>
      <sz val="14"/>
      <color rgb="FF000000"/>
      <name val="MarkOT"/>
      <family val="2"/>
    </font>
  </fonts>
  <fills count="4">
    <fill>
      <patternFill patternType="none"/>
    </fill>
    <fill>
      <patternFill patternType="gray125"/>
    </fill>
    <fill>
      <patternFill patternType="solid">
        <fgColor rgb="FFFDCC08"/>
        <bgColor rgb="FF000000"/>
      </patternFill>
    </fill>
    <fill>
      <patternFill patternType="solid">
        <fgColor rgb="FF00A3AD"/>
        <bgColor rgb="FF000000"/>
      </patternFill>
    </fill>
  </fills>
  <borders count="1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rgb="FF000000"/>
      </left>
      <right/>
      <top/>
      <bottom style="thin">
        <color rgb="FF000000"/>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style="thin">
        <color rgb="FF000000"/>
      </top>
      <bottom style="thin">
        <color rgb="FF000000"/>
      </bottom>
      <diagonal/>
    </border>
    <border>
      <left/>
      <right/>
      <top/>
      <bottom style="thin">
        <color rgb="FF000000"/>
      </bottom>
      <diagonal/>
    </border>
    <border>
      <left/>
      <right/>
      <top/>
      <bottom style="thin">
        <color indexed="64"/>
      </bottom>
      <diagonal/>
    </border>
  </borders>
  <cellStyleXfs count="4">
    <xf numFmtId="0" fontId="0" fillId="0" borderId="0"/>
    <xf numFmtId="43" fontId="11" fillId="0" borderId="0" applyFont="0" applyFill="0" applyBorder="0" applyAlignment="0" applyProtection="0"/>
    <xf numFmtId="0" fontId="12" fillId="0" borderId="0"/>
    <xf numFmtId="9" fontId="11" fillId="0" borderId="0" applyFont="0" applyFill="0" applyBorder="0" applyAlignment="0" applyProtection="0"/>
  </cellStyleXfs>
  <cellXfs count="93">
    <xf numFmtId="0" fontId="0" fillId="0" borderId="0" xfId="0"/>
    <xf numFmtId="0" fontId="1" fillId="0" borderId="0" xfId="0" applyFont="1"/>
    <xf numFmtId="0" fontId="1" fillId="0" borderId="0" xfId="0" applyFont="1" applyAlignment="1">
      <alignment wrapText="1"/>
    </xf>
    <xf numFmtId="0" fontId="15" fillId="0" borderId="0" xfId="0" applyFont="1"/>
    <xf numFmtId="0" fontId="14" fillId="0" borderId="0" xfId="0" applyFont="1" applyAlignment="1">
      <alignment vertical="center"/>
    </xf>
    <xf numFmtId="0" fontId="15" fillId="0" borderId="0" xfId="0" applyFont="1" applyAlignment="1">
      <alignment vertical="center"/>
    </xf>
    <xf numFmtId="0" fontId="18" fillId="0" borderId="0" xfId="0" applyFont="1" applyAlignment="1">
      <alignment vertical="center"/>
    </xf>
    <xf numFmtId="164" fontId="18" fillId="0" borderId="0" xfId="0" applyNumberFormat="1" applyFont="1" applyAlignment="1">
      <alignment vertical="center"/>
    </xf>
    <xf numFmtId="43" fontId="18" fillId="0" borderId="0" xfId="0" applyNumberFormat="1" applyFont="1" applyAlignment="1">
      <alignment vertical="center"/>
    </xf>
    <xf numFmtId="0" fontId="1" fillId="0" borderId="0" xfId="0" applyFont="1"/>
    <xf numFmtId="0" fontId="20" fillId="0" borderId="0" xfId="0" applyFont="1" applyAlignment="1" applyProtection="1">
      <alignment vertical="center"/>
    </xf>
    <xf numFmtId="0" fontId="5" fillId="0" borderId="0" xfId="0" applyFont="1" applyAlignment="1" applyProtection="1">
      <alignment horizontal="center" vertical="center"/>
    </xf>
    <xf numFmtId="0" fontId="6" fillId="3" borderId="0" xfId="0" applyFont="1" applyFill="1" applyAlignment="1" applyProtection="1">
      <alignment horizontal="center" vertical="center"/>
    </xf>
    <xf numFmtId="0" fontId="7" fillId="2" borderId="0" xfId="0" applyFont="1" applyFill="1" applyAlignment="1" applyProtection="1">
      <alignment horizontal="left" vertical="center" wrapText="1"/>
    </xf>
    <xf numFmtId="0" fontId="7" fillId="2" borderId="1" xfId="0" applyFont="1" applyFill="1" applyBorder="1" applyAlignment="1" applyProtection="1">
      <alignment horizontal="left" vertical="center" wrapText="1"/>
    </xf>
    <xf numFmtId="3" fontId="8" fillId="0" borderId="1" xfId="0" applyNumberFormat="1" applyFont="1" applyBorder="1" applyAlignment="1" applyProtection="1">
      <alignment horizontal="right" vertical="center"/>
    </xf>
    <xf numFmtId="3" fontId="8" fillId="0" borderId="1" xfId="0" applyNumberFormat="1" applyFont="1" applyBorder="1" applyAlignment="1" applyProtection="1">
      <alignment horizontal="right" vertical="center" wrapText="1"/>
    </xf>
    <xf numFmtId="0" fontId="7" fillId="2" borderId="1" xfId="0" applyFont="1" applyFill="1" applyBorder="1" applyAlignment="1" applyProtection="1">
      <alignment horizontal="left" vertical="center"/>
    </xf>
    <xf numFmtId="0" fontId="7" fillId="2" borderId="1" xfId="0" applyFont="1" applyFill="1" applyBorder="1" applyAlignment="1" applyProtection="1">
      <alignment vertical="center"/>
    </xf>
    <xf numFmtId="0" fontId="8" fillId="0" borderId="1" xfId="0" applyFont="1" applyBorder="1" applyAlignment="1" applyProtection="1">
      <alignment horizontal="right" vertical="center"/>
    </xf>
    <xf numFmtId="0" fontId="7" fillId="2" borderId="2" xfId="0" applyFont="1" applyFill="1" applyBorder="1" applyAlignment="1" applyProtection="1">
      <alignment vertical="center"/>
    </xf>
    <xf numFmtId="165" fontId="8" fillId="0" borderId="1" xfId="0" applyNumberFormat="1" applyFont="1" applyBorder="1" applyAlignment="1" applyProtection="1">
      <alignment horizontal="right" vertical="center"/>
    </xf>
    <xf numFmtId="0" fontId="8" fillId="0" borderId="2" xfId="0" applyFont="1" applyBorder="1" applyAlignment="1" applyProtection="1">
      <alignment horizontal="right" vertical="center"/>
    </xf>
    <xf numFmtId="0" fontId="8" fillId="0" borderId="1" xfId="0" applyFont="1" applyBorder="1" applyAlignment="1" applyProtection="1">
      <alignment vertical="center"/>
    </xf>
    <xf numFmtId="0" fontId="8" fillId="0" borderId="1" xfId="0" applyFont="1" applyBorder="1" applyAlignment="1" applyProtection="1">
      <alignment horizontal="left" vertical="center" wrapText="1"/>
    </xf>
    <xf numFmtId="0" fontId="7" fillId="2" borderId="1" xfId="0" applyFont="1" applyFill="1" applyBorder="1" applyAlignment="1" applyProtection="1">
      <alignment vertical="center" wrapText="1"/>
    </xf>
    <xf numFmtId="166" fontId="8" fillId="0" borderId="1" xfId="3" applyNumberFormat="1" applyFont="1" applyBorder="1" applyAlignment="1" applyProtection="1">
      <alignment horizontal="right" vertical="center"/>
    </xf>
    <xf numFmtId="10" fontId="8" fillId="0" borderId="1" xfId="3" applyNumberFormat="1" applyFont="1" applyBorder="1" applyAlignment="1" applyProtection="1">
      <alignment horizontal="right" vertical="center"/>
    </xf>
    <xf numFmtId="10" fontId="8" fillId="0" borderId="3" xfId="0" applyNumberFormat="1" applyFont="1" applyBorder="1" applyAlignment="1" applyProtection="1">
      <alignment vertical="center"/>
    </xf>
    <xf numFmtId="10" fontId="8" fillId="0" borderId="1" xfId="0" applyNumberFormat="1" applyFont="1" applyBorder="1" applyAlignment="1" applyProtection="1">
      <alignment vertical="center"/>
    </xf>
    <xf numFmtId="3" fontId="8" fillId="0" borderId="2" xfId="0" applyNumberFormat="1" applyFont="1" applyBorder="1" applyAlignment="1" applyProtection="1">
      <alignment horizontal="right" vertical="center"/>
    </xf>
    <xf numFmtId="3" fontId="8" fillId="0" borderId="11" xfId="0" applyNumberFormat="1" applyFont="1" applyBorder="1" applyAlignment="1" applyProtection="1">
      <alignment horizontal="right" vertical="center"/>
    </xf>
    <xf numFmtId="3" fontId="8" fillId="0" borderId="10" xfId="0" applyNumberFormat="1" applyFont="1" applyBorder="1" applyAlignment="1" applyProtection="1">
      <alignment horizontal="right" vertical="center"/>
    </xf>
    <xf numFmtId="0" fontId="7" fillId="2" borderId="10" xfId="0" applyFont="1" applyFill="1" applyBorder="1" applyAlignment="1" applyProtection="1">
      <alignment vertical="center" wrapText="1"/>
    </xf>
    <xf numFmtId="0" fontId="6" fillId="2" borderId="1" xfId="0" applyFont="1" applyFill="1" applyBorder="1" applyAlignment="1" applyProtection="1">
      <alignment vertical="center"/>
    </xf>
    <xf numFmtId="3" fontId="8" fillId="0" borderId="1" xfId="0" applyNumberFormat="1" applyFont="1" applyBorder="1" applyAlignment="1" applyProtection="1">
      <alignment horizontal="center" vertical="center"/>
    </xf>
    <xf numFmtId="0" fontId="8" fillId="0" borderId="1" xfId="0" applyFont="1" applyBorder="1" applyAlignment="1" applyProtection="1">
      <alignment horizontal="center" vertical="center" wrapText="1"/>
    </xf>
    <xf numFmtId="0" fontId="8" fillId="0" borderId="4" xfId="0" applyFont="1" applyBorder="1" applyAlignment="1" applyProtection="1">
      <alignment horizontal="center" vertical="center" wrapText="1"/>
    </xf>
    <xf numFmtId="3" fontId="8" fillId="0" borderId="10" xfId="0" applyNumberFormat="1" applyFont="1" applyBorder="1" applyAlignment="1" applyProtection="1">
      <alignment horizontal="center" vertical="center"/>
    </xf>
    <xf numFmtId="0" fontId="7" fillId="2" borderId="4" xfId="0" applyFont="1" applyFill="1" applyBorder="1" applyAlignment="1" applyProtection="1">
      <alignment vertical="center" wrapText="1"/>
    </xf>
    <xf numFmtId="0" fontId="8" fillId="0" borderId="1" xfId="0" applyFont="1" applyBorder="1" applyAlignment="1" applyProtection="1">
      <alignment horizontal="right" vertical="center" wrapText="1"/>
    </xf>
    <xf numFmtId="0" fontId="8" fillId="0" borderId="4" xfId="0" applyFont="1" applyBorder="1" applyAlignment="1" applyProtection="1">
      <alignment horizontal="right" vertical="center"/>
    </xf>
    <xf numFmtId="0" fontId="8" fillId="0" borderId="5" xfId="0" applyFont="1" applyBorder="1" applyAlignment="1" applyProtection="1">
      <alignment horizontal="right" vertical="center" wrapText="1"/>
    </xf>
    <xf numFmtId="0" fontId="7" fillId="2" borderId="6" xfId="0" applyFont="1" applyFill="1" applyBorder="1" applyAlignment="1" applyProtection="1">
      <alignment vertical="center" wrapText="1"/>
    </xf>
    <xf numFmtId="0" fontId="8" fillId="0" borderId="6" xfId="0" applyFont="1" applyBorder="1" applyAlignment="1" applyProtection="1">
      <alignment horizontal="left" vertical="center" wrapText="1"/>
    </xf>
    <xf numFmtId="0" fontId="8" fillId="0" borderId="4" xfId="0" applyFont="1" applyBorder="1" applyAlignment="1" applyProtection="1">
      <alignment horizontal="center" vertical="center"/>
    </xf>
    <xf numFmtId="0" fontId="7" fillId="2" borderId="7" xfId="0" applyFont="1" applyFill="1" applyBorder="1" applyAlignment="1" applyProtection="1">
      <alignment vertical="center" wrapText="1"/>
    </xf>
    <xf numFmtId="0" fontId="8" fillId="0" borderId="10" xfId="0" applyFont="1" applyBorder="1" applyAlignment="1" applyProtection="1">
      <alignment horizontal="left" vertical="center" wrapText="1"/>
    </xf>
    <xf numFmtId="0" fontId="8" fillId="0" borderId="10" xfId="0" applyFont="1" applyBorder="1" applyAlignment="1" applyProtection="1">
      <alignment horizontal="center" vertical="center"/>
    </xf>
    <xf numFmtId="164" fontId="8" fillId="0" borderId="1" xfId="1" applyNumberFormat="1" applyFont="1" applyBorder="1" applyAlignment="1" applyProtection="1">
      <alignment horizontal="right" vertical="center"/>
    </xf>
    <xf numFmtId="0" fontId="8" fillId="0" borderId="1" xfId="0" applyFont="1" applyBorder="1" applyAlignment="1" applyProtection="1">
      <alignment horizontal="center" vertical="center"/>
    </xf>
    <xf numFmtId="164" fontId="8" fillId="0" borderId="1" xfId="1" applyNumberFormat="1" applyFont="1" applyBorder="1" applyAlignment="1" applyProtection="1">
      <alignment horizontal="center" vertical="center" wrapText="1"/>
    </xf>
    <xf numFmtId="0" fontId="17" fillId="0" borderId="0" xfId="0" applyFont="1" applyAlignment="1">
      <alignment vertical="center"/>
    </xf>
    <xf numFmtId="0" fontId="13" fillId="2" borderId="0" xfId="0" applyFont="1" applyFill="1" applyAlignment="1" applyProtection="1">
      <alignment horizontal="center" vertical="center"/>
    </xf>
    <xf numFmtId="0" fontId="6" fillId="0" borderId="0" xfId="0" applyFont="1" applyAlignment="1" applyProtection="1">
      <alignment horizontal="center" vertical="center"/>
    </xf>
    <xf numFmtId="0" fontId="6" fillId="0" borderId="0" xfId="0" applyFont="1" applyAlignment="1" applyProtection="1">
      <alignment vertical="center"/>
    </xf>
    <xf numFmtId="3" fontId="6" fillId="0" borderId="0" xfId="0" applyNumberFormat="1" applyFont="1" applyAlignment="1" applyProtection="1">
      <alignment horizontal="center" vertical="center"/>
    </xf>
    <xf numFmtId="0" fontId="5" fillId="0" borderId="0" xfId="0" applyFont="1" applyAlignment="1" applyProtection="1">
      <alignment vertical="center"/>
    </xf>
    <xf numFmtId="164" fontId="5" fillId="0" borderId="0" xfId="1" applyNumberFormat="1" applyFont="1" applyAlignment="1" applyProtection="1">
      <alignment horizontal="center" vertical="center"/>
    </xf>
    <xf numFmtId="0" fontId="15" fillId="0" borderId="0" xfId="0" applyFont="1" applyAlignment="1" applyProtection="1">
      <alignment vertical="center"/>
    </xf>
    <xf numFmtId="0" fontId="5" fillId="0" borderId="0" xfId="0" applyFont="1" applyAlignment="1" applyProtection="1">
      <alignment vertical="center" wrapText="1"/>
    </xf>
    <xf numFmtId="3" fontId="5" fillId="0" borderId="0" xfId="0" applyNumberFormat="1" applyFont="1" applyAlignment="1" applyProtection="1">
      <alignment horizontal="right" vertical="center"/>
    </xf>
    <xf numFmtId="0" fontId="5" fillId="0" borderId="0" xfId="0" applyFont="1" applyAlignment="1" applyProtection="1">
      <alignment horizontal="right" vertical="center"/>
    </xf>
    <xf numFmtId="0" fontId="17" fillId="0" borderId="0" xfId="0" applyFont="1" applyAlignment="1" applyProtection="1">
      <alignment vertical="center"/>
    </xf>
    <xf numFmtId="0" fontId="19" fillId="0" borderId="0" xfId="0" applyFont="1" applyProtection="1"/>
    <xf numFmtId="0" fontId="5" fillId="0" borderId="0" xfId="0" applyFont="1" applyProtection="1"/>
    <xf numFmtId="0" fontId="6" fillId="3" borderId="8" xfId="0" applyFont="1" applyFill="1" applyBorder="1" applyAlignment="1" applyProtection="1">
      <alignment horizontal="center" vertical="center"/>
    </xf>
    <xf numFmtId="0" fontId="6" fillId="3" borderId="8" xfId="0" applyFont="1" applyFill="1" applyBorder="1" applyAlignment="1" applyProtection="1">
      <alignment horizontal="center" vertical="center" wrapText="1"/>
    </xf>
    <xf numFmtId="0" fontId="6" fillId="2" borderId="0" xfId="0" applyFont="1" applyFill="1" applyAlignment="1" applyProtection="1">
      <alignment horizontal="center" vertical="center" wrapText="1"/>
    </xf>
    <xf numFmtId="0" fontId="5" fillId="0" borderId="9" xfId="0" applyFont="1" applyBorder="1" applyAlignment="1" applyProtection="1">
      <alignment horizontal="center" vertical="center" wrapText="1"/>
    </xf>
    <xf numFmtId="0" fontId="5" fillId="0" borderId="0" xfId="0" applyFont="1" applyAlignment="1" applyProtection="1">
      <alignment horizontal="center" vertical="center" wrapText="1"/>
    </xf>
    <xf numFmtId="0" fontId="5" fillId="0" borderId="0" xfId="0" applyFont="1" applyAlignment="1" applyProtection="1">
      <alignment horizontal="center" vertical="center" wrapText="1"/>
    </xf>
    <xf numFmtId="0" fontId="6" fillId="2" borderId="9" xfId="0" applyFont="1" applyFill="1" applyBorder="1" applyAlignment="1" applyProtection="1">
      <alignment horizontal="center" vertical="center" wrapText="1"/>
    </xf>
    <xf numFmtId="0" fontId="6" fillId="2" borderId="0" xfId="0" applyFont="1" applyFill="1" applyAlignment="1" applyProtection="1">
      <alignment horizontal="center" vertical="center" wrapText="1"/>
    </xf>
    <xf numFmtId="0" fontId="5" fillId="0" borderId="12" xfId="0" applyFont="1" applyBorder="1" applyAlignment="1" applyProtection="1">
      <alignment horizontal="center" vertical="center" wrapText="1"/>
    </xf>
    <xf numFmtId="0" fontId="5" fillId="0" borderId="9" xfId="0" applyFont="1" applyBorder="1" applyAlignment="1" applyProtection="1">
      <alignment vertical="center" wrapText="1"/>
    </xf>
    <xf numFmtId="0" fontId="8" fillId="0" borderId="9" xfId="0" applyFont="1" applyBorder="1" applyAlignment="1" applyProtection="1">
      <alignment horizontal="left" vertical="center" wrapText="1"/>
    </xf>
    <xf numFmtId="0" fontId="5" fillId="0" borderId="9" xfId="0" applyFont="1" applyBorder="1" applyAlignment="1" applyProtection="1">
      <alignment horizontal="left" vertical="center" wrapText="1"/>
    </xf>
    <xf numFmtId="0" fontId="5" fillId="0" borderId="0" xfId="0" applyFont="1" applyAlignment="1" applyProtection="1">
      <alignment vertical="center" wrapText="1"/>
    </xf>
    <xf numFmtId="0" fontId="8" fillId="0" borderId="0" xfId="0" applyFont="1" applyAlignment="1" applyProtection="1">
      <alignment horizontal="left" vertical="center" wrapText="1"/>
    </xf>
    <xf numFmtId="0" fontId="5" fillId="0" borderId="0" xfId="0" applyFont="1" applyAlignment="1" applyProtection="1">
      <alignment horizontal="left" vertical="center" wrapText="1"/>
    </xf>
    <xf numFmtId="0" fontId="8" fillId="0" borderId="0" xfId="0" applyFont="1" applyAlignment="1" applyProtection="1">
      <alignment vertical="center" wrapText="1"/>
    </xf>
    <xf numFmtId="0" fontId="1" fillId="0" borderId="0" xfId="0" applyFont="1" applyProtection="1"/>
    <xf numFmtId="0" fontId="1" fillId="0" borderId="0" xfId="0" applyFont="1" applyProtection="1"/>
    <xf numFmtId="0" fontId="21" fillId="2" borderId="0" xfId="0" applyFont="1" applyFill="1" applyAlignment="1" applyProtection="1">
      <alignment horizontal="center"/>
    </xf>
    <xf numFmtId="0" fontId="2" fillId="0" borderId="0" xfId="0" applyFont="1" applyAlignment="1" applyProtection="1">
      <alignment horizontal="center"/>
    </xf>
    <xf numFmtId="0" fontId="3" fillId="0" borderId="0" xfId="0" applyFont="1" applyProtection="1"/>
    <xf numFmtId="0" fontId="4" fillId="2" borderId="0" xfId="0" applyFont="1" applyFill="1" applyProtection="1"/>
    <xf numFmtId="0" fontId="3" fillId="0" borderId="0" xfId="0" applyFont="1" applyAlignment="1" applyProtection="1">
      <alignment horizontal="left" vertical="center" wrapText="1"/>
    </xf>
    <xf numFmtId="0" fontId="3" fillId="0" borderId="0" xfId="0" applyFont="1" applyAlignment="1" applyProtection="1">
      <alignment horizontal="left" vertical="center" wrapText="1"/>
    </xf>
    <xf numFmtId="0" fontId="4" fillId="2" borderId="0" xfId="0" applyFont="1" applyFill="1" applyAlignment="1" applyProtection="1">
      <alignment horizontal="left"/>
    </xf>
    <xf numFmtId="0" fontId="4" fillId="0" borderId="0" xfId="0" applyFont="1" applyAlignment="1" applyProtection="1">
      <alignment horizontal="left" vertical="center" wrapText="1"/>
    </xf>
    <xf numFmtId="0" fontId="3" fillId="0" borderId="0" xfId="0" applyFont="1" applyAlignment="1" applyProtection="1">
      <alignment horizontal="left" wrapText="1"/>
    </xf>
  </cellXfs>
  <cellStyles count="4">
    <cellStyle name="Comma" xfId="1" builtinId="3"/>
    <cellStyle name="Normal" xfId="0" builtinId="0"/>
    <cellStyle name="Normal 3" xfId="2" xr:uid="{A8F20DBC-564C-48C5-8857-54F64C90DD65}"/>
    <cellStyle name="Percent"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31750</xdr:rowOff>
    </xdr:from>
    <xdr:to>
      <xdr:col>3</xdr:col>
      <xdr:colOff>393700</xdr:colOff>
      <xdr:row>4</xdr:row>
      <xdr:rowOff>0</xdr:rowOff>
    </xdr:to>
    <xdr:pic>
      <xdr:nvPicPr>
        <xdr:cNvPr id="2" name="Picture 1">
          <a:extLst>
            <a:ext uri="{FF2B5EF4-FFF2-40B4-BE49-F238E27FC236}">
              <a16:creationId xmlns:a16="http://schemas.microsoft.com/office/drawing/2014/main" id="{7553E99D-9119-E9B2-B43C-A32FBFB883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31750"/>
          <a:ext cx="1828800" cy="704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6A47A-4242-42A8-890A-24F49F1BA25A}">
  <dimension ref="A1:M24"/>
  <sheetViews>
    <sheetView tabSelected="1" workbookViewId="0">
      <selection activeCell="L1" sqref="A1:L16"/>
    </sheetView>
  </sheetViews>
  <sheetFormatPr defaultRowHeight="14.5" x14ac:dyDescent="0.35"/>
  <cols>
    <col min="1" max="1" width="1.1796875" customWidth="1"/>
    <col min="2" max="2" width="11.81640625" customWidth="1"/>
  </cols>
  <sheetData>
    <row r="1" spans="1:13" x14ac:dyDescent="0.35">
      <c r="A1" s="82"/>
      <c r="B1" s="82"/>
      <c r="C1" s="83"/>
      <c r="D1" s="83"/>
      <c r="E1" s="83"/>
      <c r="F1" s="83"/>
      <c r="G1" s="83"/>
      <c r="H1" s="83"/>
      <c r="I1" s="83"/>
      <c r="J1" s="83"/>
      <c r="K1" s="83"/>
      <c r="L1" s="83"/>
      <c r="M1" s="1"/>
    </row>
    <row r="2" spans="1:13" x14ac:dyDescent="0.35">
      <c r="A2" s="82"/>
      <c r="B2" s="82"/>
      <c r="C2" s="83"/>
      <c r="D2" s="83"/>
      <c r="E2" s="83"/>
      <c r="F2" s="83"/>
      <c r="G2" s="83"/>
      <c r="H2" s="83"/>
      <c r="I2" s="83"/>
      <c r="J2" s="83"/>
      <c r="K2" s="83"/>
      <c r="L2" s="83"/>
      <c r="M2" s="1"/>
    </row>
    <row r="3" spans="1:13" x14ac:dyDescent="0.35">
      <c r="A3" s="82"/>
      <c r="B3" s="82"/>
      <c r="C3" s="83"/>
      <c r="D3" s="83"/>
      <c r="E3" s="83"/>
      <c r="F3" s="83"/>
      <c r="G3" s="83"/>
      <c r="H3" s="83"/>
      <c r="I3" s="83"/>
      <c r="J3" s="83"/>
      <c r="K3" s="83"/>
      <c r="L3" s="83"/>
      <c r="M3" s="1"/>
    </row>
    <row r="4" spans="1:13" x14ac:dyDescent="0.35">
      <c r="A4" s="82"/>
      <c r="B4" s="82"/>
      <c r="C4" s="83"/>
      <c r="D4" s="83"/>
      <c r="E4" s="83"/>
      <c r="F4" s="83"/>
      <c r="G4" s="83"/>
      <c r="H4" s="83"/>
      <c r="I4" s="83"/>
      <c r="J4" s="83"/>
      <c r="K4" s="83"/>
      <c r="L4" s="83"/>
      <c r="M4" s="1"/>
    </row>
    <row r="5" spans="1:13" ht="18" x14ac:dyDescent="0.4">
      <c r="A5" s="83"/>
      <c r="B5" s="84" t="s">
        <v>0</v>
      </c>
      <c r="C5" s="84"/>
      <c r="D5" s="84"/>
      <c r="E5" s="84"/>
      <c r="F5" s="84"/>
      <c r="G5" s="84"/>
      <c r="H5" s="84"/>
      <c r="I5" s="84"/>
      <c r="J5" s="84"/>
      <c r="K5" s="84"/>
      <c r="L5" s="84"/>
      <c r="M5" s="1"/>
    </row>
    <row r="6" spans="1:13" ht="26.5" x14ac:dyDescent="0.6">
      <c r="A6" s="82"/>
      <c r="B6" s="82"/>
      <c r="C6" s="85"/>
      <c r="D6" s="85"/>
      <c r="E6" s="85"/>
      <c r="F6" s="85"/>
      <c r="G6" s="85"/>
      <c r="H6" s="85"/>
      <c r="I6" s="85"/>
      <c r="J6" s="85"/>
      <c r="K6" s="86"/>
      <c r="L6" s="86"/>
      <c r="M6" s="1"/>
    </row>
    <row r="7" spans="1:13" x14ac:dyDescent="0.35">
      <c r="A7" s="83"/>
      <c r="B7" s="87" t="s">
        <v>1</v>
      </c>
      <c r="C7" s="86"/>
      <c r="D7" s="86"/>
      <c r="E7" s="86"/>
      <c r="F7" s="86"/>
      <c r="G7" s="86"/>
      <c r="H7" s="86"/>
      <c r="I7" s="86"/>
      <c r="J7" s="86"/>
      <c r="K7" s="86"/>
      <c r="L7" s="86"/>
      <c r="M7" s="1"/>
    </row>
    <row r="8" spans="1:13" ht="72.650000000000006" customHeight="1" x14ac:dyDescent="0.35">
      <c r="A8" s="82"/>
      <c r="B8" s="88" t="s">
        <v>2</v>
      </c>
      <c r="C8" s="88"/>
      <c r="D8" s="88"/>
      <c r="E8" s="88"/>
      <c r="F8" s="88"/>
      <c r="G8" s="88"/>
      <c r="H8" s="88"/>
      <c r="I8" s="88"/>
      <c r="J8" s="88"/>
      <c r="K8" s="88"/>
      <c r="L8" s="88"/>
      <c r="M8" s="9"/>
    </row>
    <row r="9" spans="1:13" x14ac:dyDescent="0.35">
      <c r="A9" s="82"/>
      <c r="B9" s="88"/>
      <c r="C9" s="88"/>
      <c r="D9" s="88"/>
      <c r="E9" s="88"/>
      <c r="F9" s="88"/>
      <c r="G9" s="88"/>
      <c r="H9" s="88"/>
      <c r="I9" s="88"/>
      <c r="J9" s="88"/>
      <c r="K9" s="88"/>
      <c r="L9" s="88"/>
      <c r="M9" s="9"/>
    </row>
    <row r="10" spans="1:13" ht="87" customHeight="1" x14ac:dyDescent="0.35">
      <c r="A10" s="82"/>
      <c r="B10" s="88" t="s">
        <v>3</v>
      </c>
      <c r="C10" s="88"/>
      <c r="D10" s="88"/>
      <c r="E10" s="88"/>
      <c r="F10" s="88"/>
      <c r="G10" s="88"/>
      <c r="H10" s="88"/>
      <c r="I10" s="88"/>
      <c r="J10" s="88"/>
      <c r="K10" s="88"/>
      <c r="L10" s="88"/>
      <c r="M10" s="9"/>
    </row>
    <row r="11" spans="1:13" ht="20.149999999999999" customHeight="1" x14ac:dyDescent="0.35">
      <c r="A11" s="83"/>
      <c r="B11" s="89"/>
      <c r="C11" s="89"/>
      <c r="D11" s="89"/>
      <c r="E11" s="89"/>
      <c r="F11" s="89"/>
      <c r="G11" s="89"/>
      <c r="H11" s="89"/>
      <c r="I11" s="89"/>
      <c r="J11" s="89"/>
      <c r="K11" s="89"/>
      <c r="L11" s="89"/>
      <c r="M11" s="1"/>
    </row>
    <row r="12" spans="1:13" ht="17.149999999999999" customHeight="1" x14ac:dyDescent="0.35">
      <c r="A12" s="83"/>
      <c r="B12" s="90" t="s">
        <v>4</v>
      </c>
      <c r="C12" s="90"/>
      <c r="D12" s="90"/>
      <c r="E12" s="89"/>
      <c r="F12" s="89"/>
      <c r="G12" s="89"/>
      <c r="H12" s="89"/>
      <c r="I12" s="89"/>
      <c r="J12" s="89"/>
      <c r="K12" s="89"/>
      <c r="L12" s="89"/>
      <c r="M12" s="1"/>
    </row>
    <row r="13" spans="1:13" ht="58" customHeight="1" x14ac:dyDescent="0.35">
      <c r="A13" s="83"/>
      <c r="B13" s="88" t="s">
        <v>5</v>
      </c>
      <c r="C13" s="88"/>
      <c r="D13" s="88"/>
      <c r="E13" s="88"/>
      <c r="F13" s="88"/>
      <c r="G13" s="88"/>
      <c r="H13" s="88"/>
      <c r="I13" s="88"/>
      <c r="J13" s="88"/>
      <c r="K13" s="88"/>
      <c r="L13" s="88"/>
      <c r="M13" s="1"/>
    </row>
    <row r="14" spans="1:13" x14ac:dyDescent="0.35">
      <c r="A14" s="82"/>
      <c r="B14" s="82"/>
      <c r="C14" s="89"/>
      <c r="D14" s="89"/>
      <c r="E14" s="89"/>
      <c r="F14" s="89"/>
      <c r="G14" s="89"/>
      <c r="H14" s="89"/>
      <c r="I14" s="89"/>
      <c r="J14" s="89"/>
      <c r="K14" s="89"/>
      <c r="L14" s="89"/>
      <c r="M14" s="1"/>
    </row>
    <row r="15" spans="1:13" ht="14.5" customHeight="1" x14ac:dyDescent="0.35">
      <c r="A15" s="83"/>
      <c r="B15" s="91" t="s">
        <v>6</v>
      </c>
      <c r="C15" s="91"/>
      <c r="D15" s="89"/>
      <c r="E15" s="89"/>
      <c r="F15" s="89"/>
      <c r="G15" s="89"/>
      <c r="H15" s="89"/>
      <c r="I15" s="89"/>
      <c r="J15" s="89"/>
      <c r="K15" s="89"/>
      <c r="L15" s="89"/>
      <c r="M15" s="1"/>
    </row>
    <row r="16" spans="1:13" ht="29.15" customHeight="1" x14ac:dyDescent="0.35">
      <c r="A16" s="83"/>
      <c r="B16" s="92" t="s">
        <v>7</v>
      </c>
      <c r="C16" s="92"/>
      <c r="D16" s="92"/>
      <c r="E16" s="92"/>
      <c r="F16" s="92"/>
      <c r="G16" s="92"/>
      <c r="H16" s="92"/>
      <c r="I16" s="92"/>
      <c r="J16" s="92"/>
      <c r="K16" s="92"/>
      <c r="L16" s="92"/>
      <c r="M16" s="2"/>
    </row>
    <row r="17" spans="1:13" x14ac:dyDescent="0.35">
      <c r="A17" s="9"/>
      <c r="B17" s="9"/>
      <c r="C17" s="2"/>
      <c r="D17" s="2"/>
      <c r="E17" s="2"/>
      <c r="F17" s="2"/>
      <c r="G17" s="2"/>
      <c r="H17" s="2"/>
      <c r="I17" s="2"/>
      <c r="J17" s="2"/>
      <c r="K17" s="2"/>
      <c r="L17" s="2"/>
      <c r="M17" s="2"/>
    </row>
    <row r="18" spans="1:13" x14ac:dyDescent="0.35">
      <c r="A18" s="9"/>
      <c r="B18" s="9"/>
      <c r="C18" s="2"/>
      <c r="D18" s="2"/>
      <c r="E18" s="2"/>
      <c r="F18" s="2"/>
      <c r="G18" s="2"/>
      <c r="H18" s="2"/>
      <c r="I18" s="2"/>
      <c r="J18" s="2"/>
      <c r="K18" s="2"/>
      <c r="L18" s="2"/>
      <c r="M18" s="2"/>
    </row>
    <row r="19" spans="1:13" x14ac:dyDescent="0.35">
      <c r="A19" s="9"/>
      <c r="B19" s="9"/>
      <c r="C19" s="2"/>
      <c r="D19" s="2"/>
      <c r="E19" s="2"/>
      <c r="F19" s="2"/>
      <c r="G19" s="2"/>
      <c r="H19" s="2"/>
      <c r="I19" s="2"/>
      <c r="J19" s="2"/>
      <c r="K19" s="2"/>
      <c r="L19" s="2"/>
      <c r="M19" s="2"/>
    </row>
    <row r="20" spans="1:13" x14ac:dyDescent="0.35">
      <c r="A20" s="9"/>
      <c r="B20" s="9"/>
      <c r="C20" s="2"/>
      <c r="D20" s="2"/>
      <c r="E20" s="2"/>
      <c r="F20" s="2"/>
      <c r="G20" s="2"/>
      <c r="H20" s="2"/>
      <c r="I20" s="2"/>
      <c r="J20" s="2"/>
      <c r="K20" s="2"/>
      <c r="L20" s="2"/>
      <c r="M20" s="2"/>
    </row>
    <row r="21" spans="1:13" x14ac:dyDescent="0.35">
      <c r="A21" s="9"/>
      <c r="B21" s="9"/>
      <c r="C21" s="2"/>
      <c r="D21" s="2"/>
      <c r="E21" s="2"/>
      <c r="F21" s="2"/>
      <c r="G21" s="2"/>
      <c r="H21" s="2"/>
      <c r="I21" s="2"/>
      <c r="J21" s="2"/>
      <c r="K21" s="2"/>
      <c r="L21" s="2"/>
      <c r="M21" s="2"/>
    </row>
    <row r="22" spans="1:13" x14ac:dyDescent="0.35">
      <c r="A22" s="9"/>
      <c r="B22" s="9"/>
      <c r="C22" s="2"/>
      <c r="D22" s="2"/>
      <c r="E22" s="2"/>
      <c r="F22" s="2"/>
      <c r="G22" s="2"/>
      <c r="H22" s="2"/>
      <c r="I22" s="2"/>
      <c r="J22" s="2"/>
      <c r="K22" s="2"/>
      <c r="L22" s="2"/>
      <c r="M22" s="2"/>
    </row>
    <row r="23" spans="1:13" x14ac:dyDescent="0.35">
      <c r="A23" s="9"/>
      <c r="B23" s="9"/>
      <c r="C23" s="2"/>
      <c r="D23" s="2"/>
      <c r="E23" s="2"/>
      <c r="F23" s="2"/>
      <c r="G23" s="2"/>
      <c r="H23" s="2"/>
      <c r="I23" s="2"/>
      <c r="J23" s="2"/>
      <c r="K23" s="2"/>
      <c r="L23" s="2"/>
      <c r="M23" s="2"/>
    </row>
    <row r="24" spans="1:13" x14ac:dyDescent="0.35">
      <c r="A24" s="9"/>
      <c r="B24" s="9"/>
      <c r="C24" s="2"/>
      <c r="D24" s="2"/>
      <c r="E24" s="2"/>
      <c r="F24" s="2"/>
      <c r="G24" s="2"/>
      <c r="H24" s="2"/>
      <c r="I24" s="2"/>
      <c r="J24" s="2"/>
      <c r="K24" s="2"/>
      <c r="L24" s="2"/>
      <c r="M24" s="2"/>
    </row>
  </sheetData>
  <sheetProtection algorithmName="SHA-512" hashValue="5ggg7oMjShGffV1IVs5FkyK5BeYVaHgUXRs65zhhu/nj6WBEnz/QmQw+AYv5G382eLAnQGk80JDyT16T+hmqdg==" saltValue="5FikIKZ3a20etjeX/pJbbw==" spinCount="100000" sheet="1" objects="1" scenarios="1" selectLockedCells="1" selectUnlockedCells="1"/>
  <mergeCells count="24">
    <mergeCell ref="A22:B22"/>
    <mergeCell ref="A23:B23"/>
    <mergeCell ref="A24:B24"/>
    <mergeCell ref="B12:D12"/>
    <mergeCell ref="B16:L16"/>
    <mergeCell ref="A17:B17"/>
    <mergeCell ref="A18:B18"/>
    <mergeCell ref="A19:B19"/>
    <mergeCell ref="A20:B20"/>
    <mergeCell ref="A21:B21"/>
    <mergeCell ref="B5:L5"/>
    <mergeCell ref="M8:M10"/>
    <mergeCell ref="B13:L13"/>
    <mergeCell ref="A14:B14"/>
    <mergeCell ref="B15:C15"/>
    <mergeCell ref="A8:A10"/>
    <mergeCell ref="B8:L8"/>
    <mergeCell ref="B9:L9"/>
    <mergeCell ref="B10:L10"/>
    <mergeCell ref="A1:B1"/>
    <mergeCell ref="A2:B2"/>
    <mergeCell ref="A3:B3"/>
    <mergeCell ref="A4:B4"/>
    <mergeCell ref="A6:B6"/>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72FD90-E15A-40A6-9849-57877FAC0D86}">
  <dimension ref="A1"/>
  <sheetViews>
    <sheetView workbookViewId="0"/>
  </sheetViews>
  <sheetFormatPr defaultRowHeight="14.5" x14ac:dyDescent="0.3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F4ADFD-4D99-4BA0-8B4D-489C0497706B}">
  <dimension ref="A1:D53"/>
  <sheetViews>
    <sheetView zoomScale="115" zoomScaleNormal="115" workbookViewId="0">
      <selection sqref="A1:D50"/>
    </sheetView>
  </sheetViews>
  <sheetFormatPr defaultColWidth="9.1796875" defaultRowHeight="13" x14ac:dyDescent="0.35"/>
  <cols>
    <col min="1" max="1" width="58.54296875" style="6" customWidth="1"/>
    <col min="2" max="2" width="16.26953125" style="6" customWidth="1"/>
    <col min="3" max="3" width="14.453125" style="6" customWidth="1"/>
    <col min="4" max="4" width="14.54296875" style="6" customWidth="1"/>
    <col min="5" max="16384" width="9.1796875" style="6"/>
  </cols>
  <sheetData>
    <row r="1" spans="1:4" ht="30" customHeight="1" x14ac:dyDescent="0.35">
      <c r="A1" s="10" t="s">
        <v>8</v>
      </c>
      <c r="B1" s="11"/>
      <c r="C1" s="11"/>
      <c r="D1" s="11"/>
    </row>
    <row r="2" spans="1:4" ht="30" customHeight="1" x14ac:dyDescent="0.35">
      <c r="A2" s="12"/>
      <c r="B2" s="12" t="s">
        <v>9</v>
      </c>
      <c r="C2" s="12" t="s">
        <v>10</v>
      </c>
      <c r="D2" s="12" t="s">
        <v>11</v>
      </c>
    </row>
    <row r="3" spans="1:4" ht="30" customHeight="1" x14ac:dyDescent="0.35">
      <c r="A3" s="13" t="s">
        <v>12</v>
      </c>
      <c r="B3" s="13"/>
      <c r="C3" s="13"/>
      <c r="D3" s="13"/>
    </row>
    <row r="4" spans="1:4" ht="30" customHeight="1" x14ac:dyDescent="0.35">
      <c r="A4" s="14" t="s">
        <v>13</v>
      </c>
      <c r="B4" s="15">
        <f>+B8+B10+B12</f>
        <v>1898847.6</v>
      </c>
      <c r="C4" s="15">
        <v>1914236</v>
      </c>
      <c r="D4" s="16">
        <v>1901837</v>
      </c>
    </row>
    <row r="5" spans="1:4" ht="30" customHeight="1" x14ac:dyDescent="0.35">
      <c r="A5" s="17" t="s">
        <v>14</v>
      </c>
      <c r="B5" s="15">
        <f>+B9+B11+B13</f>
        <v>527457.66666666663</v>
      </c>
      <c r="C5" s="15">
        <v>531732</v>
      </c>
      <c r="D5" s="15">
        <v>528288</v>
      </c>
    </row>
    <row r="6" spans="1:4" ht="30" customHeight="1" x14ac:dyDescent="0.35">
      <c r="A6" s="18" t="s">
        <v>15</v>
      </c>
      <c r="B6" s="15">
        <v>266</v>
      </c>
      <c r="C6" s="15">
        <v>268</v>
      </c>
      <c r="D6" s="19">
        <v>251</v>
      </c>
    </row>
    <row r="7" spans="1:4" ht="30" customHeight="1" x14ac:dyDescent="0.35">
      <c r="A7" s="20" t="s">
        <v>16</v>
      </c>
      <c r="B7" s="21">
        <v>0.19604204542611009</v>
      </c>
      <c r="C7" s="21">
        <v>0.22500000000000001</v>
      </c>
      <c r="D7" s="22">
        <v>0.25900000000000001</v>
      </c>
    </row>
    <row r="8" spans="1:4" ht="30" customHeight="1" x14ac:dyDescent="0.35">
      <c r="A8" s="23" t="s">
        <v>17</v>
      </c>
      <c r="B8" s="15">
        <f>+B9*3.6</f>
        <v>1870848</v>
      </c>
      <c r="C8" s="15">
        <v>1890868</v>
      </c>
      <c r="D8" s="15">
        <v>1879142</v>
      </c>
    </row>
    <row r="9" spans="1:4" ht="30" customHeight="1" x14ac:dyDescent="0.35">
      <c r="A9" s="24" t="s">
        <v>18</v>
      </c>
      <c r="B9" s="15">
        <v>519680</v>
      </c>
      <c r="C9" s="15">
        <v>525241</v>
      </c>
      <c r="D9" s="15">
        <v>521984</v>
      </c>
    </row>
    <row r="10" spans="1:4" ht="30" customHeight="1" x14ac:dyDescent="0.35">
      <c r="A10" s="23" t="s">
        <v>19</v>
      </c>
      <c r="B10" s="15">
        <v>24900</v>
      </c>
      <c r="C10" s="15">
        <v>21809</v>
      </c>
      <c r="D10" s="15">
        <v>22230</v>
      </c>
    </row>
    <row r="11" spans="1:4" ht="30" customHeight="1" x14ac:dyDescent="0.35">
      <c r="A11" s="24" t="s">
        <v>20</v>
      </c>
      <c r="B11" s="15">
        <f>B10/3.6</f>
        <v>6916.6666666666661</v>
      </c>
      <c r="C11" s="15">
        <v>6058</v>
      </c>
      <c r="D11" s="15">
        <v>6175</v>
      </c>
    </row>
    <row r="12" spans="1:4" ht="30" customHeight="1" x14ac:dyDescent="0.35">
      <c r="A12" s="23" t="s">
        <v>21</v>
      </c>
      <c r="B12" s="15">
        <f>+B13*3.6</f>
        <v>3099.6</v>
      </c>
      <c r="C12" s="15">
        <v>1559</v>
      </c>
      <c r="D12" s="19">
        <v>464</v>
      </c>
    </row>
    <row r="13" spans="1:4" ht="30" customHeight="1" x14ac:dyDescent="0.35">
      <c r="A13" s="24" t="s">
        <v>22</v>
      </c>
      <c r="B13" s="15">
        <v>861</v>
      </c>
      <c r="C13" s="15">
        <v>433</v>
      </c>
      <c r="D13" s="19">
        <v>129</v>
      </c>
    </row>
    <row r="14" spans="1:4" ht="30" customHeight="1" x14ac:dyDescent="0.35">
      <c r="A14" s="14" t="s">
        <v>23</v>
      </c>
      <c r="B14" s="15">
        <v>110146</v>
      </c>
      <c r="C14" s="15">
        <v>45000</v>
      </c>
      <c r="D14" s="15">
        <v>35000</v>
      </c>
    </row>
    <row r="15" spans="1:4" ht="30" customHeight="1" x14ac:dyDescent="0.35">
      <c r="A15" s="25" t="s">
        <v>24</v>
      </c>
      <c r="B15" s="26">
        <f>+(B14+B13)/(B13+B9)</f>
        <v>0.21325313471945534</v>
      </c>
      <c r="C15" s="27">
        <v>8.5999999999999993E-2</v>
      </c>
      <c r="D15" s="28">
        <v>6.7299999999999999E-2</v>
      </c>
    </row>
    <row r="16" spans="1:4" ht="30" customHeight="1" x14ac:dyDescent="0.35">
      <c r="A16" s="25" t="s">
        <v>25</v>
      </c>
      <c r="B16" s="27">
        <v>0.38500000000000001</v>
      </c>
      <c r="C16" s="27">
        <v>0.27600000000000002</v>
      </c>
      <c r="D16" s="29">
        <v>0.252</v>
      </c>
    </row>
    <row r="17" spans="1:4" ht="30" customHeight="1" x14ac:dyDescent="0.35">
      <c r="A17" s="14" t="s">
        <v>26</v>
      </c>
      <c r="B17" s="15">
        <v>501362</v>
      </c>
      <c r="C17" s="15">
        <v>447066</v>
      </c>
      <c r="D17" s="30">
        <v>441221</v>
      </c>
    </row>
    <row r="18" spans="1:4" ht="30" customHeight="1" x14ac:dyDescent="0.35">
      <c r="A18" s="31"/>
      <c r="B18" s="32"/>
      <c r="C18" s="32"/>
      <c r="D18" s="31"/>
    </row>
    <row r="19" spans="1:4" ht="30" customHeight="1" x14ac:dyDescent="0.35">
      <c r="A19" s="33" t="s">
        <v>27</v>
      </c>
      <c r="B19" s="33"/>
      <c r="C19" s="33"/>
      <c r="D19" s="33"/>
    </row>
    <row r="20" spans="1:4" ht="30" customHeight="1" x14ac:dyDescent="0.35">
      <c r="A20" s="34" t="s">
        <v>28</v>
      </c>
      <c r="B20" s="15">
        <v>37232</v>
      </c>
      <c r="C20" s="15">
        <v>42034</v>
      </c>
      <c r="D20" s="15">
        <v>35670</v>
      </c>
    </row>
    <row r="21" spans="1:4" ht="30" customHeight="1" x14ac:dyDescent="0.35">
      <c r="A21" s="34" t="s">
        <v>29</v>
      </c>
      <c r="B21" s="15">
        <v>22109</v>
      </c>
      <c r="C21" s="15">
        <v>8857</v>
      </c>
      <c r="D21" s="15">
        <v>13639</v>
      </c>
    </row>
    <row r="22" spans="1:4" ht="30" customHeight="1" x14ac:dyDescent="0.35">
      <c r="A22" s="18" t="s">
        <v>30</v>
      </c>
      <c r="B22" s="35" t="s">
        <v>31</v>
      </c>
      <c r="C22" s="35" t="s">
        <v>31</v>
      </c>
      <c r="D22" s="36" t="s">
        <v>31</v>
      </c>
    </row>
    <row r="23" spans="1:4" ht="30" customHeight="1" x14ac:dyDescent="0.35">
      <c r="A23" s="37"/>
      <c r="B23" s="38"/>
      <c r="C23" s="38"/>
      <c r="D23" s="37"/>
    </row>
    <row r="24" spans="1:4" ht="30" customHeight="1" x14ac:dyDescent="0.35">
      <c r="A24" s="33" t="s">
        <v>32</v>
      </c>
      <c r="B24" s="33"/>
      <c r="C24" s="33"/>
      <c r="D24" s="39"/>
    </row>
    <row r="25" spans="1:4" ht="30" customHeight="1" x14ac:dyDescent="0.35">
      <c r="A25" s="18" t="s">
        <v>33</v>
      </c>
      <c r="B25" s="15">
        <v>1160</v>
      </c>
      <c r="C25" s="15">
        <v>1204</v>
      </c>
      <c r="D25" s="15">
        <v>1148</v>
      </c>
    </row>
    <row r="26" spans="1:4" ht="30" customHeight="1" x14ac:dyDescent="0.35">
      <c r="A26" s="24" t="s">
        <v>34</v>
      </c>
      <c r="B26" s="15">
        <v>519</v>
      </c>
      <c r="C26" s="15">
        <v>655</v>
      </c>
      <c r="D26" s="40">
        <v>636</v>
      </c>
    </row>
    <row r="27" spans="1:4" ht="30" customHeight="1" x14ac:dyDescent="0.35">
      <c r="A27" s="24" t="s">
        <v>35</v>
      </c>
      <c r="B27" s="15">
        <v>640</v>
      </c>
      <c r="C27" s="15">
        <v>549</v>
      </c>
      <c r="D27" s="19">
        <v>512</v>
      </c>
    </row>
    <row r="28" spans="1:4" ht="30" customHeight="1" x14ac:dyDescent="0.35">
      <c r="A28" s="18" t="s">
        <v>36</v>
      </c>
      <c r="B28" s="15"/>
      <c r="C28" s="15"/>
      <c r="D28" s="40"/>
    </row>
    <row r="29" spans="1:4" ht="30" customHeight="1" x14ac:dyDescent="0.35">
      <c r="A29" s="24" t="s">
        <v>37</v>
      </c>
      <c r="B29" s="15">
        <v>138</v>
      </c>
      <c r="C29" s="15">
        <v>199</v>
      </c>
      <c r="D29" s="41">
        <v>182</v>
      </c>
    </row>
    <row r="30" spans="1:4" ht="30" customHeight="1" x14ac:dyDescent="0.35">
      <c r="A30" s="24" t="s">
        <v>38</v>
      </c>
      <c r="B30" s="15">
        <v>622</v>
      </c>
      <c r="C30" s="15">
        <v>537</v>
      </c>
      <c r="D30" s="41">
        <v>502</v>
      </c>
    </row>
    <row r="31" spans="1:4" ht="30" customHeight="1" x14ac:dyDescent="0.35">
      <c r="A31" s="20" t="s">
        <v>39</v>
      </c>
      <c r="B31" s="15"/>
      <c r="C31" s="15"/>
      <c r="D31" s="42"/>
    </row>
    <row r="32" spans="1:4" ht="30" customHeight="1" x14ac:dyDescent="0.35">
      <c r="A32" s="24" t="s">
        <v>40</v>
      </c>
      <c r="B32" s="41">
        <v>0</v>
      </c>
      <c r="C32" s="41">
        <v>0</v>
      </c>
      <c r="D32" s="41">
        <v>0</v>
      </c>
    </row>
    <row r="33" spans="1:4" ht="30" customHeight="1" x14ac:dyDescent="0.35">
      <c r="A33" s="24" t="s">
        <v>41</v>
      </c>
      <c r="B33" s="41">
        <v>0</v>
      </c>
      <c r="C33" s="41">
        <v>0</v>
      </c>
      <c r="D33" s="41">
        <v>0</v>
      </c>
    </row>
    <row r="34" spans="1:4" ht="30" customHeight="1" x14ac:dyDescent="0.35">
      <c r="A34" s="24" t="s">
        <v>42</v>
      </c>
      <c r="B34" s="41">
        <v>382</v>
      </c>
      <c r="C34" s="41">
        <v>456</v>
      </c>
      <c r="D34" s="41">
        <v>454</v>
      </c>
    </row>
    <row r="35" spans="1:4" ht="30" customHeight="1" x14ac:dyDescent="0.35">
      <c r="A35" s="24" t="s">
        <v>43</v>
      </c>
      <c r="B35" s="41">
        <v>19</v>
      </c>
      <c r="C35" s="41">
        <v>12</v>
      </c>
      <c r="D35" s="41">
        <v>10</v>
      </c>
    </row>
    <row r="36" spans="1:4" ht="30" customHeight="1" x14ac:dyDescent="0.35">
      <c r="A36" s="43" t="s">
        <v>44</v>
      </c>
      <c r="B36" s="41"/>
      <c r="C36" s="41"/>
      <c r="D36" s="41"/>
    </row>
    <row r="37" spans="1:4" ht="30" customHeight="1" x14ac:dyDescent="0.35">
      <c r="A37" s="44" t="s">
        <v>37</v>
      </c>
      <c r="B37" s="45" t="s">
        <v>31</v>
      </c>
      <c r="C37" s="45" t="s">
        <v>31</v>
      </c>
      <c r="D37" s="45" t="s">
        <v>31</v>
      </c>
    </row>
    <row r="38" spans="1:4" ht="30" customHeight="1" x14ac:dyDescent="0.35">
      <c r="A38" s="44" t="s">
        <v>38</v>
      </c>
      <c r="B38" s="45" t="s">
        <v>31</v>
      </c>
      <c r="C38" s="45" t="s">
        <v>31</v>
      </c>
      <c r="D38" s="45" t="s">
        <v>31</v>
      </c>
    </row>
    <row r="39" spans="1:4" ht="30" customHeight="1" x14ac:dyDescent="0.35">
      <c r="A39" s="46" t="s">
        <v>45</v>
      </c>
      <c r="B39" s="45"/>
      <c r="C39" s="45"/>
      <c r="D39" s="45"/>
    </row>
    <row r="40" spans="1:4" ht="30" customHeight="1" x14ac:dyDescent="0.35">
      <c r="A40" s="44" t="s">
        <v>40</v>
      </c>
      <c r="B40" s="45" t="s">
        <v>31</v>
      </c>
      <c r="C40" s="45" t="s">
        <v>31</v>
      </c>
      <c r="D40" s="45" t="s">
        <v>31</v>
      </c>
    </row>
    <row r="41" spans="1:4" ht="30" customHeight="1" x14ac:dyDescent="0.35">
      <c r="A41" s="44" t="s">
        <v>41</v>
      </c>
      <c r="B41" s="45" t="s">
        <v>31</v>
      </c>
      <c r="C41" s="45" t="s">
        <v>31</v>
      </c>
      <c r="D41" s="45" t="s">
        <v>31</v>
      </c>
    </row>
    <row r="42" spans="1:4" ht="30" customHeight="1" x14ac:dyDescent="0.35">
      <c r="A42" s="44" t="s">
        <v>42</v>
      </c>
      <c r="B42" s="45" t="s">
        <v>31</v>
      </c>
      <c r="C42" s="45" t="s">
        <v>31</v>
      </c>
      <c r="D42" s="45" t="s">
        <v>31</v>
      </c>
    </row>
    <row r="43" spans="1:4" ht="30" customHeight="1" x14ac:dyDescent="0.35">
      <c r="A43" s="44" t="s">
        <v>43</v>
      </c>
      <c r="B43" s="45" t="s">
        <v>31</v>
      </c>
      <c r="C43" s="45" t="s">
        <v>31</v>
      </c>
      <c r="D43" s="45" t="s">
        <v>31</v>
      </c>
    </row>
    <row r="44" spans="1:4" ht="30" customHeight="1" x14ac:dyDescent="0.35">
      <c r="A44" s="47"/>
      <c r="B44" s="48"/>
      <c r="C44" s="48"/>
      <c r="D44" s="47"/>
    </row>
    <row r="45" spans="1:4" ht="30" customHeight="1" x14ac:dyDescent="0.35">
      <c r="A45" s="33" t="s">
        <v>46</v>
      </c>
      <c r="B45" s="33"/>
      <c r="C45" s="33"/>
      <c r="D45" s="39"/>
    </row>
    <row r="46" spans="1:4" ht="30" customHeight="1" x14ac:dyDescent="0.35">
      <c r="A46" s="18" t="s">
        <v>47</v>
      </c>
      <c r="B46" s="19">
        <v>22</v>
      </c>
      <c r="C46" s="19">
        <v>24</v>
      </c>
      <c r="D46" s="19">
        <v>4</v>
      </c>
    </row>
    <row r="47" spans="1:4" ht="30" customHeight="1" x14ac:dyDescent="0.35">
      <c r="A47" s="24" t="s">
        <v>48</v>
      </c>
      <c r="B47" s="49">
        <v>60649</v>
      </c>
      <c r="C47" s="49">
        <v>39646</v>
      </c>
      <c r="D47" s="19">
        <v>31</v>
      </c>
    </row>
    <row r="48" spans="1:4" ht="30" customHeight="1" x14ac:dyDescent="0.35">
      <c r="A48" s="24" t="s">
        <v>49</v>
      </c>
      <c r="B48" s="50" t="s">
        <v>31</v>
      </c>
      <c r="C48" s="50" t="s">
        <v>31</v>
      </c>
      <c r="D48" s="36" t="s">
        <v>31</v>
      </c>
    </row>
    <row r="49" spans="1:4" ht="30" customHeight="1" x14ac:dyDescent="0.35">
      <c r="A49" s="44" t="s">
        <v>50</v>
      </c>
      <c r="B49" s="49">
        <v>15554</v>
      </c>
      <c r="C49" s="49">
        <v>17437</v>
      </c>
      <c r="D49" s="49">
        <v>3979</v>
      </c>
    </row>
    <row r="50" spans="1:4" ht="30" customHeight="1" x14ac:dyDescent="0.35">
      <c r="A50" s="44" t="s">
        <v>51</v>
      </c>
      <c r="B50" s="49">
        <v>16572</v>
      </c>
      <c r="C50" s="49">
        <v>20402</v>
      </c>
      <c r="D50" s="51" t="s">
        <v>31</v>
      </c>
    </row>
    <row r="51" spans="1:4" x14ac:dyDescent="0.35">
      <c r="B51" s="7"/>
      <c r="C51" s="7"/>
    </row>
    <row r="52" spans="1:4" x14ac:dyDescent="0.35">
      <c r="B52" s="8"/>
      <c r="C52" s="8"/>
    </row>
    <row r="53" spans="1:4" x14ac:dyDescent="0.35">
      <c r="B53" s="8"/>
      <c r="C53" s="8"/>
    </row>
  </sheetData>
  <sheetProtection algorithmName="SHA-512" hashValue="lGnn0HY0eqEAbJ5srNiylPJ/2ljVQ3URlpXK0yIvrSPYr5Ha6RRZDysKp0bImrwuzsvo56IiqZsjS3tcX8MEDg==" saltValue="vWbRPLTrUQqNgiQJhnYdDg==" spinCount="100000" sheet="1" objects="1" scenarios="1" selectLockedCells="1" selectUnlockedCells="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79DD6E-0AAC-44E3-9A56-5B6ABA4B5EBB}">
  <dimension ref="A1:N29"/>
  <sheetViews>
    <sheetView topLeftCell="A23" zoomScale="115" zoomScaleNormal="115" workbookViewId="0">
      <selection activeCell="D29" sqref="A1:D29"/>
    </sheetView>
  </sheetViews>
  <sheetFormatPr defaultColWidth="9.1796875" defaultRowHeight="13" x14ac:dyDescent="0.35"/>
  <cols>
    <col min="1" max="1" width="60.1796875" style="5" customWidth="1"/>
    <col min="2" max="2" width="20.7265625" style="5" customWidth="1"/>
    <col min="3" max="3" width="21.1796875" style="5" customWidth="1"/>
    <col min="4" max="4" width="19.7265625" style="5" customWidth="1"/>
    <col min="5" max="16384" width="9.1796875" style="5"/>
  </cols>
  <sheetData>
    <row r="1" spans="1:14" ht="25.5" customHeight="1" x14ac:dyDescent="0.35">
      <c r="A1" s="53" t="s">
        <v>52</v>
      </c>
      <c r="B1" s="53"/>
      <c r="C1" s="53"/>
      <c r="D1" s="53"/>
      <c r="E1" s="4"/>
      <c r="F1" s="4"/>
      <c r="G1" s="4"/>
      <c r="H1" s="4"/>
      <c r="I1" s="4"/>
      <c r="J1" s="4"/>
      <c r="K1" s="4"/>
      <c r="L1" s="4"/>
      <c r="M1" s="4"/>
      <c r="N1" s="4"/>
    </row>
    <row r="2" spans="1:14" ht="20.149999999999999" customHeight="1" x14ac:dyDescent="0.35">
      <c r="A2" s="12" t="s">
        <v>53</v>
      </c>
      <c r="B2" s="54" t="s">
        <v>9</v>
      </c>
      <c r="C2" s="54" t="s">
        <v>10</v>
      </c>
      <c r="D2" s="54" t="s">
        <v>11</v>
      </c>
      <c r="E2" s="4"/>
      <c r="F2" s="4"/>
      <c r="G2" s="4"/>
      <c r="H2" s="4"/>
      <c r="I2" s="4"/>
      <c r="J2" s="4"/>
      <c r="K2" s="4"/>
      <c r="L2" s="4"/>
      <c r="M2" s="4"/>
      <c r="N2" s="4"/>
    </row>
    <row r="3" spans="1:14" ht="20.149999999999999" customHeight="1" x14ac:dyDescent="0.35">
      <c r="A3" s="55" t="s">
        <v>54</v>
      </c>
      <c r="B3" s="56">
        <f>SUM(B4:B6)</f>
        <v>2106.6445943356002</v>
      </c>
      <c r="C3" s="56">
        <v>1741</v>
      </c>
      <c r="D3" s="56">
        <v>1591</v>
      </c>
      <c r="E3" s="4"/>
      <c r="F3" s="4"/>
      <c r="G3" s="4"/>
      <c r="H3" s="4"/>
      <c r="I3" s="4"/>
      <c r="J3" s="4"/>
      <c r="K3" s="4"/>
      <c r="L3" s="4"/>
      <c r="M3" s="4"/>
      <c r="N3" s="4"/>
    </row>
    <row r="4" spans="1:14" ht="20.149999999999999" customHeight="1" x14ac:dyDescent="0.35">
      <c r="A4" s="57" t="s">
        <v>55</v>
      </c>
      <c r="B4" s="58">
        <v>405.30496499999998</v>
      </c>
      <c r="C4" s="58">
        <v>258</v>
      </c>
      <c r="D4" s="58">
        <v>48</v>
      </c>
      <c r="E4" s="4"/>
      <c r="F4" s="4"/>
      <c r="G4" s="4"/>
      <c r="H4" s="4"/>
      <c r="I4" s="4"/>
      <c r="J4" s="4"/>
      <c r="K4" s="4"/>
      <c r="L4" s="4"/>
      <c r="M4" s="4"/>
      <c r="N4" s="4"/>
    </row>
    <row r="5" spans="1:14" ht="20.149999999999999" customHeight="1" x14ac:dyDescent="0.35">
      <c r="A5" s="57" t="s">
        <v>56</v>
      </c>
      <c r="B5" s="58">
        <v>1098.4000000000001</v>
      </c>
      <c r="C5" s="58">
        <v>487</v>
      </c>
      <c r="D5" s="58">
        <v>487</v>
      </c>
      <c r="E5" s="4"/>
      <c r="F5" s="4"/>
      <c r="G5" s="4"/>
      <c r="H5" s="4"/>
      <c r="I5" s="4"/>
      <c r="J5" s="4"/>
      <c r="K5" s="4"/>
      <c r="L5" s="4"/>
      <c r="M5" s="4"/>
      <c r="N5" s="4"/>
    </row>
    <row r="6" spans="1:14" ht="20.149999999999999" customHeight="1" x14ac:dyDescent="0.35">
      <c r="A6" s="57" t="s">
        <v>57</v>
      </c>
      <c r="B6" s="58">
        <v>602.9396293356001</v>
      </c>
      <c r="C6" s="58">
        <v>997</v>
      </c>
      <c r="D6" s="58">
        <v>1056</v>
      </c>
      <c r="E6" s="4"/>
      <c r="F6" s="4"/>
      <c r="G6" s="4"/>
      <c r="H6" s="4"/>
      <c r="I6" s="4"/>
      <c r="J6" s="4"/>
      <c r="K6" s="4"/>
      <c r="L6" s="4"/>
      <c r="M6" s="4"/>
      <c r="N6" s="4"/>
    </row>
    <row r="7" spans="1:14" ht="20.149999999999999" customHeight="1" x14ac:dyDescent="0.35">
      <c r="A7" s="57"/>
      <c r="B7" s="59"/>
      <c r="C7" s="11"/>
      <c r="D7" s="11"/>
      <c r="E7" s="4"/>
      <c r="F7" s="4"/>
      <c r="G7" s="4"/>
      <c r="H7" s="4"/>
      <c r="I7" s="4"/>
      <c r="J7" s="4"/>
      <c r="K7" s="4"/>
      <c r="L7" s="4"/>
      <c r="M7" s="4"/>
      <c r="N7" s="4"/>
    </row>
    <row r="8" spans="1:14" ht="20.149999999999999" customHeight="1" x14ac:dyDescent="0.35">
      <c r="A8" s="12" t="s">
        <v>58</v>
      </c>
      <c r="B8" s="59"/>
      <c r="C8" s="54"/>
      <c r="D8" s="11"/>
      <c r="E8" s="4"/>
      <c r="F8" s="4"/>
      <c r="G8" s="4"/>
      <c r="H8" s="4"/>
      <c r="I8" s="4"/>
      <c r="J8" s="4"/>
      <c r="K8" s="4"/>
      <c r="L8" s="4"/>
      <c r="M8" s="4"/>
      <c r="N8" s="4"/>
    </row>
    <row r="9" spans="1:14" ht="20.149999999999999" customHeight="1" x14ac:dyDescent="0.35">
      <c r="A9" s="57" t="s">
        <v>59</v>
      </c>
      <c r="B9" s="56">
        <v>336596</v>
      </c>
      <c r="C9" s="56">
        <v>350491</v>
      </c>
      <c r="D9" s="56">
        <v>366357</v>
      </c>
      <c r="E9" s="4"/>
      <c r="F9" s="4"/>
      <c r="G9" s="4"/>
      <c r="H9" s="4"/>
      <c r="I9" s="4"/>
      <c r="J9" s="4"/>
      <c r="K9" s="4"/>
      <c r="L9" s="4"/>
      <c r="M9" s="4"/>
      <c r="N9" s="4"/>
    </row>
    <row r="10" spans="1:14" ht="20.149999999999999" customHeight="1" x14ac:dyDescent="0.35">
      <c r="A10" s="57" t="s">
        <v>60</v>
      </c>
      <c r="B10" s="56">
        <v>259194</v>
      </c>
      <c r="C10" s="56">
        <v>308331</v>
      </c>
      <c r="D10" s="56">
        <v>341792</v>
      </c>
      <c r="E10" s="4"/>
      <c r="F10" s="4"/>
      <c r="G10" s="4"/>
      <c r="H10" s="4"/>
      <c r="I10" s="4"/>
      <c r="J10" s="4"/>
      <c r="K10" s="4"/>
      <c r="L10" s="4"/>
      <c r="M10" s="4"/>
      <c r="N10" s="4"/>
    </row>
    <row r="11" spans="1:14" ht="20.149999999999999" customHeight="1" x14ac:dyDescent="0.35">
      <c r="A11" s="57"/>
      <c r="B11" s="59"/>
      <c r="C11" s="11"/>
      <c r="D11" s="11"/>
      <c r="E11" s="4"/>
      <c r="F11" s="4"/>
      <c r="G11" s="4"/>
      <c r="H11" s="4"/>
      <c r="I11" s="4"/>
      <c r="J11" s="4"/>
      <c r="K11" s="4"/>
      <c r="L11" s="4"/>
      <c r="M11" s="4"/>
      <c r="N11" s="4"/>
    </row>
    <row r="12" spans="1:14" ht="20.149999999999999" customHeight="1" x14ac:dyDescent="0.35">
      <c r="A12" s="12" t="s">
        <v>61</v>
      </c>
      <c r="B12" s="56">
        <f>B13+B14+B15+B16+B17+B18+B19+B23+B24+B26</f>
        <v>699476.93915511819</v>
      </c>
      <c r="C12" s="56">
        <f t="shared" ref="C12:D12" si="0">C13+C14+C15+C16+C17+C18+C19+C23+C24+C26</f>
        <v>816602</v>
      </c>
      <c r="D12" s="56">
        <f t="shared" si="0"/>
        <v>1635656</v>
      </c>
      <c r="E12" s="4"/>
      <c r="F12" s="4"/>
      <c r="G12" s="4"/>
      <c r="H12" s="4"/>
      <c r="I12" s="4"/>
      <c r="J12" s="4"/>
      <c r="K12" s="4"/>
      <c r="L12" s="4"/>
      <c r="M12" s="4"/>
      <c r="N12" s="4"/>
    </row>
    <row r="13" spans="1:14" ht="20.149999999999999" customHeight="1" x14ac:dyDescent="0.35">
      <c r="A13" s="60" t="s">
        <v>62</v>
      </c>
      <c r="B13" s="61">
        <v>172955.82</v>
      </c>
      <c r="C13" s="61">
        <v>213848</v>
      </c>
      <c r="D13" s="61">
        <v>779787</v>
      </c>
      <c r="E13" s="4"/>
      <c r="F13" s="4"/>
      <c r="G13" s="4"/>
      <c r="H13" s="4"/>
      <c r="I13" s="4"/>
      <c r="J13" s="4"/>
      <c r="K13" s="4"/>
      <c r="L13" s="4"/>
      <c r="M13" s="4"/>
      <c r="N13" s="4"/>
    </row>
    <row r="14" spans="1:14" ht="20.149999999999999" customHeight="1" x14ac:dyDescent="0.35">
      <c r="A14" s="57" t="s">
        <v>63</v>
      </c>
      <c r="B14" s="61">
        <v>140340.42000000001</v>
      </c>
      <c r="C14" s="61">
        <v>171442</v>
      </c>
      <c r="D14" s="61">
        <v>346726</v>
      </c>
      <c r="E14" s="4"/>
      <c r="F14" s="4"/>
      <c r="G14" s="4"/>
      <c r="H14" s="4"/>
      <c r="I14" s="4"/>
      <c r="J14" s="4"/>
      <c r="K14" s="4"/>
      <c r="L14" s="4"/>
      <c r="M14" s="4"/>
      <c r="N14" s="4"/>
    </row>
    <row r="15" spans="1:14" ht="20.149999999999999" customHeight="1" x14ac:dyDescent="0.35">
      <c r="A15" s="60" t="s">
        <v>64</v>
      </c>
      <c r="B15" s="61">
        <v>33869</v>
      </c>
      <c r="C15" s="61">
        <v>38337</v>
      </c>
      <c r="D15" s="61">
        <v>40605</v>
      </c>
      <c r="E15" s="4"/>
      <c r="F15" s="4"/>
      <c r="G15" s="4"/>
      <c r="H15" s="4"/>
      <c r="I15" s="4"/>
      <c r="J15" s="4"/>
      <c r="K15" s="4"/>
      <c r="L15" s="4"/>
      <c r="M15" s="4"/>
      <c r="N15" s="4"/>
    </row>
    <row r="16" spans="1:14" ht="20.149999999999999" customHeight="1" x14ac:dyDescent="0.35">
      <c r="A16" s="60" t="s">
        <v>65</v>
      </c>
      <c r="B16" s="61">
        <v>4167.5991818181819</v>
      </c>
      <c r="C16" s="61">
        <v>3518</v>
      </c>
      <c r="D16" s="61">
        <v>4149</v>
      </c>
      <c r="E16" s="4"/>
      <c r="F16" s="4"/>
      <c r="G16" s="4"/>
      <c r="H16" s="4"/>
      <c r="I16" s="4"/>
      <c r="J16" s="4"/>
      <c r="K16" s="4"/>
      <c r="L16" s="4"/>
      <c r="M16" s="4"/>
      <c r="N16" s="4"/>
    </row>
    <row r="17" spans="1:14" ht="20.149999999999999" customHeight="1" x14ac:dyDescent="0.35">
      <c r="A17" s="60" t="s">
        <v>66</v>
      </c>
      <c r="B17" s="61">
        <v>628.21</v>
      </c>
      <c r="C17" s="61">
        <v>774</v>
      </c>
      <c r="D17" s="62">
        <v>258</v>
      </c>
      <c r="E17" s="4"/>
      <c r="F17" s="4"/>
      <c r="G17" s="4"/>
      <c r="H17" s="4"/>
      <c r="I17" s="4"/>
      <c r="J17" s="4"/>
      <c r="K17" s="4"/>
      <c r="L17" s="4"/>
      <c r="M17" s="4"/>
      <c r="N17" s="4"/>
    </row>
    <row r="18" spans="1:14" ht="20.149999999999999" customHeight="1" x14ac:dyDescent="0.35">
      <c r="A18" s="57" t="s">
        <v>67</v>
      </c>
      <c r="B18" s="61">
        <v>3747</v>
      </c>
      <c r="C18" s="61">
        <v>4033</v>
      </c>
      <c r="D18" s="61">
        <v>4702</v>
      </c>
      <c r="E18" s="4"/>
      <c r="F18" s="4"/>
      <c r="G18" s="4"/>
      <c r="H18" s="4"/>
      <c r="I18" s="4"/>
      <c r="J18" s="4"/>
      <c r="K18" s="4"/>
      <c r="L18" s="4"/>
      <c r="M18" s="4"/>
      <c r="N18" s="4"/>
    </row>
    <row r="19" spans="1:14" ht="20.149999999999999" customHeight="1" x14ac:dyDescent="0.35">
      <c r="A19" s="60" t="s">
        <v>68</v>
      </c>
      <c r="B19" s="61">
        <v>1171.9399733</v>
      </c>
      <c r="C19" s="61">
        <v>734</v>
      </c>
      <c r="D19" s="61">
        <v>5103</v>
      </c>
      <c r="E19" s="4"/>
      <c r="F19" s="4"/>
      <c r="G19" s="4"/>
      <c r="H19" s="4"/>
      <c r="I19" s="4"/>
      <c r="J19" s="4"/>
      <c r="K19" s="4"/>
      <c r="L19" s="4"/>
      <c r="M19" s="4"/>
      <c r="N19" s="4"/>
    </row>
    <row r="20" spans="1:14" ht="20.149999999999999" customHeight="1" x14ac:dyDescent="0.35">
      <c r="A20" s="60" t="s">
        <v>69</v>
      </c>
      <c r="B20" s="61" t="s">
        <v>70</v>
      </c>
      <c r="C20" s="61" t="s">
        <v>70</v>
      </c>
      <c r="D20" s="62" t="s">
        <v>70</v>
      </c>
      <c r="E20" s="4"/>
      <c r="F20" s="4"/>
      <c r="G20" s="4"/>
      <c r="H20" s="4"/>
      <c r="I20" s="4"/>
      <c r="J20" s="4"/>
      <c r="K20" s="4"/>
      <c r="L20" s="4"/>
      <c r="M20" s="4"/>
      <c r="N20" s="4"/>
    </row>
    <row r="21" spans="1:14" ht="20.149999999999999" customHeight="1" x14ac:dyDescent="0.35">
      <c r="A21" s="60" t="s">
        <v>71</v>
      </c>
      <c r="B21" s="61" t="s">
        <v>70</v>
      </c>
      <c r="C21" s="61" t="s">
        <v>70</v>
      </c>
      <c r="D21" s="62" t="s">
        <v>70</v>
      </c>
      <c r="E21" s="4"/>
      <c r="F21" s="4"/>
      <c r="G21" s="4"/>
      <c r="H21" s="4"/>
      <c r="I21" s="4"/>
      <c r="J21" s="4"/>
      <c r="K21" s="4"/>
      <c r="L21" s="4"/>
      <c r="M21" s="4"/>
      <c r="N21" s="4"/>
    </row>
    <row r="22" spans="1:14" ht="20.149999999999999" customHeight="1" x14ac:dyDescent="0.35">
      <c r="A22" s="60" t="s">
        <v>72</v>
      </c>
      <c r="B22" s="61" t="s">
        <v>70</v>
      </c>
      <c r="C22" s="61" t="s">
        <v>70</v>
      </c>
      <c r="D22" s="62" t="s">
        <v>70</v>
      </c>
      <c r="E22" s="4"/>
      <c r="F22" s="4"/>
      <c r="G22" s="4"/>
      <c r="H22" s="4"/>
      <c r="I22" s="4"/>
      <c r="J22" s="4"/>
      <c r="K22" s="4"/>
      <c r="L22" s="4"/>
      <c r="M22" s="4"/>
      <c r="N22" s="4"/>
    </row>
    <row r="23" spans="1:14" ht="20.149999999999999" customHeight="1" x14ac:dyDescent="0.35">
      <c r="A23" s="60" t="s">
        <v>73</v>
      </c>
      <c r="B23" s="61">
        <v>338685.7</v>
      </c>
      <c r="C23" s="61">
        <v>379575</v>
      </c>
      <c r="D23" s="61">
        <v>450458</v>
      </c>
      <c r="E23" s="4"/>
      <c r="F23" s="4"/>
      <c r="G23" s="4"/>
      <c r="H23" s="4"/>
      <c r="I23" s="4"/>
      <c r="J23" s="4"/>
      <c r="K23" s="4"/>
      <c r="L23" s="4"/>
      <c r="M23" s="4"/>
      <c r="N23" s="4"/>
    </row>
    <row r="24" spans="1:14" ht="20.149999999999999" customHeight="1" x14ac:dyDescent="0.35">
      <c r="A24" s="60" t="s">
        <v>74</v>
      </c>
      <c r="B24" s="61">
        <v>1747.25</v>
      </c>
      <c r="C24" s="61">
        <v>1863</v>
      </c>
      <c r="D24" s="62">
        <v>1683</v>
      </c>
      <c r="E24" s="4"/>
      <c r="F24" s="4"/>
      <c r="G24" s="4"/>
      <c r="H24" s="4"/>
      <c r="I24" s="4"/>
      <c r="J24" s="4"/>
      <c r="K24" s="4"/>
      <c r="L24" s="4"/>
      <c r="M24" s="4"/>
      <c r="N24" s="4"/>
    </row>
    <row r="25" spans="1:14" ht="20.149999999999999" customHeight="1" x14ac:dyDescent="0.35">
      <c r="A25" s="60" t="s">
        <v>75</v>
      </c>
      <c r="B25" s="61" t="s">
        <v>70</v>
      </c>
      <c r="C25" s="61" t="s">
        <v>70</v>
      </c>
      <c r="D25" s="62" t="s">
        <v>70</v>
      </c>
      <c r="E25" s="4"/>
      <c r="F25" s="4"/>
      <c r="G25" s="4"/>
      <c r="H25" s="4"/>
      <c r="I25" s="4"/>
      <c r="J25" s="4"/>
      <c r="K25" s="4"/>
      <c r="L25" s="4"/>
      <c r="M25" s="4"/>
      <c r="N25" s="4"/>
    </row>
    <row r="26" spans="1:14" ht="20.149999999999999" customHeight="1" x14ac:dyDescent="0.35">
      <c r="A26" s="60" t="s">
        <v>76</v>
      </c>
      <c r="B26" s="61">
        <v>2164</v>
      </c>
      <c r="C26" s="61">
        <v>2478</v>
      </c>
      <c r="D26" s="61">
        <v>2185</v>
      </c>
      <c r="E26" s="4"/>
      <c r="F26" s="4"/>
      <c r="G26" s="4"/>
      <c r="H26" s="4"/>
      <c r="I26" s="4"/>
      <c r="J26" s="4"/>
      <c r="K26" s="4"/>
      <c r="L26" s="4"/>
      <c r="M26" s="4"/>
      <c r="N26" s="4"/>
    </row>
    <row r="27" spans="1:14" ht="20.149999999999999" customHeight="1" x14ac:dyDescent="0.35">
      <c r="A27" s="60" t="s">
        <v>77</v>
      </c>
      <c r="B27" s="61" t="s">
        <v>70</v>
      </c>
      <c r="C27" s="61" t="s">
        <v>70</v>
      </c>
      <c r="D27" s="62" t="s">
        <v>70</v>
      </c>
      <c r="E27" s="4"/>
      <c r="F27" s="4"/>
      <c r="G27" s="4"/>
      <c r="H27" s="4"/>
      <c r="I27" s="4"/>
      <c r="J27" s="4"/>
      <c r="K27" s="4"/>
      <c r="L27" s="4"/>
      <c r="M27" s="4"/>
      <c r="N27" s="4"/>
    </row>
    <row r="28" spans="1:14" x14ac:dyDescent="0.35">
      <c r="A28" s="57"/>
      <c r="B28" s="11"/>
      <c r="C28" s="11"/>
      <c r="D28" s="11"/>
      <c r="E28" s="4"/>
      <c r="F28" s="4"/>
      <c r="G28" s="4"/>
      <c r="H28" s="4"/>
      <c r="I28" s="4"/>
      <c r="J28" s="4"/>
      <c r="K28" s="4"/>
      <c r="L28" s="4"/>
      <c r="M28" s="4"/>
      <c r="N28" s="4"/>
    </row>
    <row r="29" spans="1:14" ht="14.5" x14ac:dyDescent="0.35">
      <c r="A29" s="63" t="s">
        <v>78</v>
      </c>
      <c r="B29" s="63"/>
      <c r="C29" s="63"/>
      <c r="D29" s="63"/>
      <c r="E29" s="52"/>
      <c r="F29" s="52"/>
      <c r="G29" s="52"/>
      <c r="H29" s="52"/>
      <c r="I29" s="52"/>
      <c r="J29" s="52"/>
      <c r="K29" s="52"/>
      <c r="L29" s="52"/>
      <c r="M29" s="52"/>
      <c r="N29" s="52"/>
    </row>
  </sheetData>
  <sheetProtection algorithmName="SHA-512" hashValue="OdJPs8wzqVqPkb8rZMVA3b9EM7aF2Z8cl056YUZaw4pynDP/CSPcfRPt5o5rbMLxicxK1xYk5kn6yU8ZfPpk8w==" saltValue="H4iLjaO7QnD1zN+5tvi1FA==" spinCount="100000" sheet="1" objects="1" scenarios="1" selectLockedCells="1" selectUnlockedCells="1"/>
  <mergeCells count="1">
    <mergeCell ref="A1:D1"/>
  </mergeCells>
  <pageMargins left="0.7" right="0.7" top="0.75" bottom="0.75" header="0.3" footer="0.3"/>
  <pageSetup paperSize="9"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37E285-E560-4C1A-9E2F-6A4E05698AFC}">
  <dimension ref="A1:E52"/>
  <sheetViews>
    <sheetView zoomScale="70" zoomScaleNormal="70" workbookViewId="0">
      <selection sqref="A1:E52"/>
    </sheetView>
  </sheetViews>
  <sheetFormatPr defaultColWidth="9.1796875" defaultRowHeight="13" x14ac:dyDescent="0.3"/>
  <cols>
    <col min="1" max="1" width="40.54296875" style="3" customWidth="1"/>
    <col min="2" max="2" width="48.453125" style="3" customWidth="1"/>
    <col min="3" max="3" width="41.1796875" style="3" customWidth="1"/>
    <col min="4" max="4" width="34.54296875" style="3" customWidth="1"/>
    <col min="5" max="5" width="42.453125" style="3" customWidth="1"/>
    <col min="6" max="16384" width="9.1796875" style="3"/>
  </cols>
  <sheetData>
    <row r="1" spans="1:5" ht="15.5" x14ac:dyDescent="0.35">
      <c r="A1" s="64" t="s">
        <v>79</v>
      </c>
      <c r="B1" s="65"/>
      <c r="C1" s="65"/>
      <c r="D1" s="65"/>
      <c r="E1" s="65"/>
    </row>
    <row r="2" spans="1:5" ht="46.5" customHeight="1" x14ac:dyDescent="0.35">
      <c r="A2" s="64" t="s">
        <v>80</v>
      </c>
      <c r="B2" s="65"/>
      <c r="C2" s="65"/>
      <c r="D2" s="65"/>
      <c r="E2" s="65"/>
    </row>
    <row r="3" spans="1:5" ht="33" customHeight="1" x14ac:dyDescent="0.3">
      <c r="A3" s="66" t="s">
        <v>81</v>
      </c>
      <c r="B3" s="66" t="s">
        <v>82</v>
      </c>
      <c r="C3" s="67" t="s">
        <v>83</v>
      </c>
      <c r="D3" s="66" t="s">
        <v>84</v>
      </c>
      <c r="E3" s="66" t="s">
        <v>85</v>
      </c>
    </row>
    <row r="4" spans="1:5" ht="106.5" customHeight="1" x14ac:dyDescent="0.3">
      <c r="A4" s="68" t="s">
        <v>55</v>
      </c>
      <c r="B4" s="69" t="s">
        <v>86</v>
      </c>
      <c r="C4" s="70" t="s">
        <v>87</v>
      </c>
      <c r="D4" s="69" t="s">
        <v>88</v>
      </c>
      <c r="E4" s="70" t="s">
        <v>89</v>
      </c>
    </row>
    <row r="5" spans="1:5" ht="75" customHeight="1" x14ac:dyDescent="0.3">
      <c r="A5" s="68" t="s">
        <v>90</v>
      </c>
      <c r="B5" s="71"/>
      <c r="C5" s="70" t="s">
        <v>91</v>
      </c>
      <c r="D5" s="71"/>
      <c r="E5" s="70" t="s">
        <v>92</v>
      </c>
    </row>
    <row r="6" spans="1:5" ht="78.75" customHeight="1" x14ac:dyDescent="0.3">
      <c r="A6" s="68" t="s">
        <v>93</v>
      </c>
      <c r="B6" s="71"/>
      <c r="C6" s="70" t="s">
        <v>94</v>
      </c>
      <c r="D6" s="71"/>
      <c r="E6" s="70" t="s">
        <v>95</v>
      </c>
    </row>
    <row r="7" spans="1:5" ht="50.15" customHeight="1" x14ac:dyDescent="0.35">
      <c r="A7" s="64" t="s">
        <v>96</v>
      </c>
      <c r="B7" s="65"/>
      <c r="C7" s="65"/>
      <c r="D7" s="65"/>
      <c r="E7" s="65"/>
    </row>
    <row r="8" spans="1:5" ht="50.15" customHeight="1" x14ac:dyDescent="0.3">
      <c r="A8" s="66" t="s">
        <v>81</v>
      </c>
      <c r="B8" s="66" t="s">
        <v>82</v>
      </c>
      <c r="C8" s="67" t="s">
        <v>83</v>
      </c>
      <c r="D8" s="66" t="s">
        <v>84</v>
      </c>
      <c r="E8" s="66" t="s">
        <v>85</v>
      </c>
    </row>
    <row r="9" spans="1:5" ht="50.15" customHeight="1" x14ac:dyDescent="0.3">
      <c r="A9" s="72" t="s">
        <v>97</v>
      </c>
      <c r="B9" s="69" t="s">
        <v>98</v>
      </c>
      <c r="C9" s="69" t="s">
        <v>155</v>
      </c>
      <c r="D9" s="69" t="s">
        <v>99</v>
      </c>
      <c r="E9" s="69" t="s">
        <v>156</v>
      </c>
    </row>
    <row r="10" spans="1:5" ht="50.15" customHeight="1" x14ac:dyDescent="0.3">
      <c r="A10" s="73"/>
      <c r="B10" s="71"/>
      <c r="C10" s="71"/>
      <c r="D10" s="71"/>
      <c r="E10" s="71"/>
    </row>
    <row r="11" spans="1:5" ht="50.15" customHeight="1" x14ac:dyDescent="0.3">
      <c r="A11" s="73"/>
      <c r="B11" s="71"/>
      <c r="C11" s="71"/>
      <c r="D11" s="71"/>
      <c r="E11" s="71"/>
    </row>
    <row r="12" spans="1:5" ht="50.15" customHeight="1" x14ac:dyDescent="0.3">
      <c r="A12" s="73"/>
      <c r="B12" s="71"/>
      <c r="C12" s="71"/>
      <c r="D12" s="71"/>
      <c r="E12" s="71"/>
    </row>
    <row r="13" spans="1:5" ht="50.15" customHeight="1" x14ac:dyDescent="0.3">
      <c r="A13" s="73"/>
      <c r="B13" s="71"/>
      <c r="C13" s="71"/>
      <c r="D13" s="71"/>
      <c r="E13" s="71"/>
    </row>
    <row r="14" spans="1:5" ht="50.15" customHeight="1" x14ac:dyDescent="0.3">
      <c r="A14" s="73"/>
      <c r="B14" s="71"/>
      <c r="C14" s="71"/>
      <c r="D14" s="71"/>
      <c r="E14" s="71"/>
    </row>
    <row r="15" spans="1:5" ht="50.15" customHeight="1" x14ac:dyDescent="0.3">
      <c r="A15" s="73"/>
      <c r="B15" s="71"/>
      <c r="C15" s="71"/>
      <c r="D15" s="71"/>
      <c r="E15" s="71"/>
    </row>
    <row r="16" spans="1:5" ht="50.15" customHeight="1" x14ac:dyDescent="0.35">
      <c r="A16" s="64" t="s">
        <v>100</v>
      </c>
      <c r="B16" s="65"/>
      <c r="C16" s="65"/>
      <c r="D16" s="65"/>
      <c r="E16" s="65"/>
    </row>
    <row r="17" spans="1:5" ht="73.5" customHeight="1" x14ac:dyDescent="0.3">
      <c r="A17" s="74" t="s">
        <v>101</v>
      </c>
      <c r="B17" s="74"/>
      <c r="C17" s="74"/>
      <c r="D17" s="74"/>
      <c r="E17" s="74"/>
    </row>
    <row r="18" spans="1:5" ht="50.15" customHeight="1" x14ac:dyDescent="0.3">
      <c r="A18" s="66" t="s">
        <v>102</v>
      </c>
      <c r="B18" s="66" t="s">
        <v>82</v>
      </c>
      <c r="C18" s="66" t="s">
        <v>83</v>
      </c>
      <c r="D18" s="66" t="s">
        <v>84</v>
      </c>
      <c r="E18" s="66" t="s">
        <v>85</v>
      </c>
    </row>
    <row r="19" spans="1:5" ht="60" customHeight="1" x14ac:dyDescent="0.3">
      <c r="A19" s="72" t="s">
        <v>103</v>
      </c>
      <c r="B19" s="75" t="s">
        <v>104</v>
      </c>
      <c r="C19" s="76" t="s">
        <v>105</v>
      </c>
      <c r="D19" s="77" t="s">
        <v>106</v>
      </c>
      <c r="E19" s="77" t="s">
        <v>157</v>
      </c>
    </row>
    <row r="20" spans="1:5" ht="50.15" customHeight="1" x14ac:dyDescent="0.3">
      <c r="A20" s="73"/>
      <c r="B20" s="78"/>
      <c r="C20" s="79"/>
      <c r="D20" s="80"/>
      <c r="E20" s="80"/>
    </row>
    <row r="21" spans="1:5" ht="50.15" customHeight="1" x14ac:dyDescent="0.3">
      <c r="A21" s="73"/>
      <c r="B21" s="78"/>
      <c r="C21" s="79"/>
      <c r="D21" s="80"/>
      <c r="E21" s="80"/>
    </row>
    <row r="22" spans="1:5" ht="87" customHeight="1" x14ac:dyDescent="0.3">
      <c r="A22" s="73"/>
      <c r="B22" s="78"/>
      <c r="C22" s="79"/>
      <c r="D22" s="80"/>
      <c r="E22" s="80"/>
    </row>
    <row r="23" spans="1:5" ht="50.15" customHeight="1" x14ac:dyDescent="0.3">
      <c r="A23" s="73" t="s">
        <v>107</v>
      </c>
      <c r="B23" s="78" t="s">
        <v>108</v>
      </c>
      <c r="C23" s="79"/>
      <c r="D23" s="80"/>
      <c r="E23" s="80" t="s">
        <v>158</v>
      </c>
    </row>
    <row r="24" spans="1:5" ht="50.15" customHeight="1" x14ac:dyDescent="0.3">
      <c r="A24" s="73"/>
      <c r="B24" s="78"/>
      <c r="C24" s="79"/>
      <c r="D24" s="80"/>
      <c r="E24" s="80"/>
    </row>
    <row r="25" spans="1:5" ht="92.25" customHeight="1" x14ac:dyDescent="0.3">
      <c r="A25" s="73"/>
      <c r="B25" s="78"/>
      <c r="C25" s="79"/>
      <c r="D25" s="80"/>
      <c r="E25" s="80"/>
    </row>
    <row r="26" spans="1:5" ht="68.25" customHeight="1" x14ac:dyDescent="0.3">
      <c r="A26" s="73" t="s">
        <v>109</v>
      </c>
      <c r="B26" s="78" t="s">
        <v>110</v>
      </c>
      <c r="C26" s="71" t="s">
        <v>111</v>
      </c>
      <c r="D26" s="71" t="s">
        <v>159</v>
      </c>
      <c r="E26" s="71" t="s">
        <v>112</v>
      </c>
    </row>
    <row r="27" spans="1:5" ht="72" customHeight="1" x14ac:dyDescent="0.3">
      <c r="A27" s="73"/>
      <c r="B27" s="78"/>
      <c r="C27" s="71"/>
      <c r="D27" s="71"/>
      <c r="E27" s="71"/>
    </row>
    <row r="28" spans="1:5" ht="50.15" customHeight="1" x14ac:dyDescent="0.3">
      <c r="A28" s="73" t="s">
        <v>113</v>
      </c>
      <c r="B28" s="80" t="s">
        <v>114</v>
      </c>
      <c r="C28" s="78" t="s">
        <v>115</v>
      </c>
      <c r="D28" s="71" t="s">
        <v>116</v>
      </c>
      <c r="E28" s="71" t="s">
        <v>117</v>
      </c>
    </row>
    <row r="29" spans="1:5" ht="59.25" customHeight="1" x14ac:dyDescent="0.3">
      <c r="A29" s="73"/>
      <c r="B29" s="80"/>
      <c r="C29" s="78"/>
      <c r="D29" s="71"/>
      <c r="E29" s="71"/>
    </row>
    <row r="30" spans="1:5" ht="93.75" customHeight="1" x14ac:dyDescent="0.3">
      <c r="A30" s="73"/>
      <c r="B30" s="80"/>
      <c r="C30" s="78"/>
      <c r="D30" s="71"/>
      <c r="E30" s="71"/>
    </row>
    <row r="31" spans="1:5" ht="50.15" customHeight="1" x14ac:dyDescent="0.3">
      <c r="A31" s="73" t="s">
        <v>118</v>
      </c>
      <c r="B31" s="78" t="s">
        <v>119</v>
      </c>
      <c r="C31" s="81" t="s">
        <v>120</v>
      </c>
      <c r="D31" s="78" t="s">
        <v>121</v>
      </c>
      <c r="E31" s="78" t="s">
        <v>122</v>
      </c>
    </row>
    <row r="32" spans="1:5" ht="145.5" customHeight="1" x14ac:dyDescent="0.3">
      <c r="A32" s="73"/>
      <c r="B32" s="78"/>
      <c r="C32" s="81"/>
      <c r="D32" s="78"/>
      <c r="E32" s="78"/>
    </row>
    <row r="33" spans="1:5" ht="72" customHeight="1" x14ac:dyDescent="0.3">
      <c r="A33" s="73" t="s">
        <v>123</v>
      </c>
      <c r="B33" s="78" t="s">
        <v>124</v>
      </c>
      <c r="C33" s="80" t="s">
        <v>125</v>
      </c>
      <c r="D33" s="71" t="s">
        <v>126</v>
      </c>
      <c r="E33" s="78" t="s">
        <v>127</v>
      </c>
    </row>
    <row r="34" spans="1:5" ht="130.5" customHeight="1" x14ac:dyDescent="0.3">
      <c r="A34" s="73"/>
      <c r="B34" s="78"/>
      <c r="C34" s="80"/>
      <c r="D34" s="71"/>
      <c r="E34" s="78"/>
    </row>
    <row r="35" spans="1:5" ht="66.75" customHeight="1" x14ac:dyDescent="0.3">
      <c r="A35" s="73" t="s">
        <v>128</v>
      </c>
      <c r="B35" s="80" t="s">
        <v>129</v>
      </c>
      <c r="C35" s="81" t="s">
        <v>130</v>
      </c>
      <c r="D35" s="78" t="s">
        <v>131</v>
      </c>
      <c r="E35" s="80" t="s">
        <v>160</v>
      </c>
    </row>
    <row r="36" spans="1:5" ht="113.25" customHeight="1" x14ac:dyDescent="0.3">
      <c r="A36" s="73"/>
      <c r="B36" s="80"/>
      <c r="C36" s="81"/>
      <c r="D36" s="78"/>
      <c r="E36" s="80"/>
    </row>
    <row r="37" spans="1:5" ht="50.15" customHeight="1" x14ac:dyDescent="0.3">
      <c r="A37" s="73" t="s">
        <v>132</v>
      </c>
      <c r="B37" s="71" t="s">
        <v>133</v>
      </c>
      <c r="C37" s="71" t="s">
        <v>70</v>
      </c>
      <c r="D37" s="71" t="s">
        <v>70</v>
      </c>
      <c r="E37" s="71" t="s">
        <v>70</v>
      </c>
    </row>
    <row r="38" spans="1:5" ht="61.5" customHeight="1" x14ac:dyDescent="0.3">
      <c r="A38" s="73"/>
      <c r="B38" s="71"/>
      <c r="C38" s="71"/>
      <c r="D38" s="71"/>
      <c r="E38" s="71"/>
    </row>
    <row r="39" spans="1:5" ht="50.15" customHeight="1" x14ac:dyDescent="0.3">
      <c r="A39" s="73" t="s">
        <v>134</v>
      </c>
      <c r="B39" s="71" t="s">
        <v>135</v>
      </c>
      <c r="C39" s="71" t="s">
        <v>70</v>
      </c>
      <c r="D39" s="71" t="s">
        <v>70</v>
      </c>
      <c r="E39" s="71" t="s">
        <v>70</v>
      </c>
    </row>
    <row r="40" spans="1:5" ht="50.15" customHeight="1" x14ac:dyDescent="0.3">
      <c r="A40" s="73"/>
      <c r="B40" s="71"/>
      <c r="C40" s="71"/>
      <c r="D40" s="71"/>
      <c r="E40" s="71"/>
    </row>
    <row r="41" spans="1:5" ht="50.15" customHeight="1" x14ac:dyDescent="0.3">
      <c r="A41" s="73" t="s">
        <v>136</v>
      </c>
      <c r="B41" s="71" t="s">
        <v>137</v>
      </c>
      <c r="C41" s="71" t="s">
        <v>70</v>
      </c>
      <c r="D41" s="71" t="s">
        <v>70</v>
      </c>
      <c r="E41" s="71" t="s">
        <v>70</v>
      </c>
    </row>
    <row r="42" spans="1:5" ht="109.5" customHeight="1" x14ac:dyDescent="0.3">
      <c r="A42" s="73"/>
      <c r="B42" s="71"/>
      <c r="C42" s="71"/>
      <c r="D42" s="71"/>
      <c r="E42" s="71"/>
    </row>
    <row r="43" spans="1:5" ht="50.15" customHeight="1" x14ac:dyDescent="0.3">
      <c r="A43" s="73" t="s">
        <v>138</v>
      </c>
      <c r="B43" s="71" t="s">
        <v>139</v>
      </c>
      <c r="C43" s="71" t="s">
        <v>140</v>
      </c>
      <c r="D43" s="71" t="s">
        <v>141</v>
      </c>
      <c r="E43" s="71" t="s">
        <v>161</v>
      </c>
    </row>
    <row r="44" spans="1:5" ht="113.25" customHeight="1" x14ac:dyDescent="0.3">
      <c r="A44" s="73"/>
      <c r="B44" s="71"/>
      <c r="C44" s="71"/>
      <c r="D44" s="71"/>
      <c r="E44" s="71"/>
    </row>
    <row r="45" spans="1:5" ht="50.15" customHeight="1" x14ac:dyDescent="0.3">
      <c r="A45" s="73" t="s">
        <v>142</v>
      </c>
      <c r="B45" s="71" t="s">
        <v>143</v>
      </c>
      <c r="C45" s="71" t="s">
        <v>144</v>
      </c>
      <c r="D45" s="71" t="s">
        <v>145</v>
      </c>
      <c r="E45" s="71" t="s">
        <v>162</v>
      </c>
    </row>
    <row r="46" spans="1:5" ht="132" customHeight="1" x14ac:dyDescent="0.3">
      <c r="A46" s="73"/>
      <c r="B46" s="71"/>
      <c r="C46" s="71"/>
      <c r="D46" s="71"/>
      <c r="E46" s="71"/>
    </row>
    <row r="47" spans="1:5" ht="50.15" customHeight="1" x14ac:dyDescent="0.3">
      <c r="A47" s="73" t="s">
        <v>146</v>
      </c>
      <c r="B47" s="71" t="s">
        <v>147</v>
      </c>
      <c r="C47" s="71" t="s">
        <v>70</v>
      </c>
      <c r="D47" s="71" t="s">
        <v>70</v>
      </c>
      <c r="E47" s="71" t="s">
        <v>148</v>
      </c>
    </row>
    <row r="48" spans="1:5" ht="50.15" customHeight="1" x14ac:dyDescent="0.3">
      <c r="A48" s="73"/>
      <c r="B48" s="71"/>
      <c r="C48" s="71"/>
      <c r="D48" s="71"/>
      <c r="E48" s="71"/>
    </row>
    <row r="49" spans="1:5" ht="50.15" customHeight="1" x14ac:dyDescent="0.3">
      <c r="A49" s="73" t="s">
        <v>149</v>
      </c>
      <c r="B49" s="71" t="s">
        <v>150</v>
      </c>
      <c r="C49" s="71" t="s">
        <v>151</v>
      </c>
      <c r="D49" s="71" t="s">
        <v>152</v>
      </c>
      <c r="E49" s="71"/>
    </row>
    <row r="50" spans="1:5" ht="50.15" customHeight="1" x14ac:dyDescent="0.3">
      <c r="A50" s="73"/>
      <c r="B50" s="71"/>
      <c r="C50" s="71"/>
      <c r="D50" s="71"/>
      <c r="E50" s="71"/>
    </row>
    <row r="51" spans="1:5" ht="50.15" customHeight="1" x14ac:dyDescent="0.3">
      <c r="A51" s="73" t="s">
        <v>153</v>
      </c>
      <c r="B51" s="71" t="s">
        <v>154</v>
      </c>
      <c r="C51" s="71" t="s">
        <v>70</v>
      </c>
      <c r="D51" s="71" t="s">
        <v>70</v>
      </c>
      <c r="E51" s="71" t="s">
        <v>70</v>
      </c>
    </row>
    <row r="52" spans="1:5" ht="50.15" customHeight="1" x14ac:dyDescent="0.3">
      <c r="A52" s="73"/>
      <c r="B52" s="71"/>
      <c r="C52" s="71"/>
      <c r="D52" s="71"/>
      <c r="E52" s="71"/>
    </row>
  </sheetData>
  <sheetProtection algorithmName="SHA-512" hashValue="ya449U6EaTXwpCX6mJNoMIacT+haGdEMIH/EtONkLIcQ/MPjdoM9Ak53LBmd/hn5Kz6wJ0m2R51hNMDq6QmfNA==" saltValue="+nSr8JpHtsl8YQbLT6flRA==" spinCount="100000" sheet="1" objects="1" scenarios="1" selectLockedCells="1" selectUnlockedCells="1"/>
  <mergeCells count="81">
    <mergeCell ref="B51:B52"/>
    <mergeCell ref="C51:C52"/>
    <mergeCell ref="D51:D52"/>
    <mergeCell ref="E51:E52"/>
    <mergeCell ref="B49:B50"/>
    <mergeCell ref="C49:C50"/>
    <mergeCell ref="D49:D50"/>
    <mergeCell ref="E49:E50"/>
    <mergeCell ref="B47:B48"/>
    <mergeCell ref="C47:C48"/>
    <mergeCell ref="D47:D48"/>
    <mergeCell ref="E47:E48"/>
    <mergeCell ref="B45:B46"/>
    <mergeCell ref="C45:C46"/>
    <mergeCell ref="D45:D46"/>
    <mergeCell ref="E45:E46"/>
    <mergeCell ref="B43:B44"/>
    <mergeCell ref="C43:C44"/>
    <mergeCell ref="D43:D44"/>
    <mergeCell ref="E43:E44"/>
    <mergeCell ref="B41:B42"/>
    <mergeCell ref="C41:C42"/>
    <mergeCell ref="D41:D42"/>
    <mergeCell ref="E41:E42"/>
    <mergeCell ref="B39:B40"/>
    <mergeCell ref="C39:C40"/>
    <mergeCell ref="D39:D40"/>
    <mergeCell ref="E39:E40"/>
    <mergeCell ref="B37:B38"/>
    <mergeCell ref="C37:C38"/>
    <mergeCell ref="D37:D38"/>
    <mergeCell ref="E37:E38"/>
    <mergeCell ref="C31:C32"/>
    <mergeCell ref="D31:D32"/>
    <mergeCell ref="E31:E32"/>
    <mergeCell ref="E33:E34"/>
    <mergeCell ref="B35:B36"/>
    <mergeCell ref="C35:C36"/>
    <mergeCell ref="D35:D36"/>
    <mergeCell ref="E35:E36"/>
    <mergeCell ref="C26:C27"/>
    <mergeCell ref="D26:D27"/>
    <mergeCell ref="E26:E27"/>
    <mergeCell ref="C28:C30"/>
    <mergeCell ref="D28:D30"/>
    <mergeCell ref="E28:E30"/>
    <mergeCell ref="E19:E22"/>
    <mergeCell ref="E9:E15"/>
    <mergeCell ref="C9:C15"/>
    <mergeCell ref="A19:A22"/>
    <mergeCell ref="A17:E17"/>
    <mergeCell ref="C19:C25"/>
    <mergeCell ref="D19:D25"/>
    <mergeCell ref="B19:B22"/>
    <mergeCell ref="B23:B25"/>
    <mergeCell ref="E23:E25"/>
    <mergeCell ref="B4:B6"/>
    <mergeCell ref="A9:A15"/>
    <mergeCell ref="B9:B15"/>
    <mergeCell ref="D9:D15"/>
    <mergeCell ref="D4:D6"/>
    <mergeCell ref="A26:A27"/>
    <mergeCell ref="A28:A30"/>
    <mergeCell ref="B28:B30"/>
    <mergeCell ref="A31:A32"/>
    <mergeCell ref="A23:A25"/>
    <mergeCell ref="B26:B27"/>
    <mergeCell ref="B31:B32"/>
    <mergeCell ref="A33:A34"/>
    <mergeCell ref="C33:C34"/>
    <mergeCell ref="D33:D34"/>
    <mergeCell ref="A35:A36"/>
    <mergeCell ref="A37:A38"/>
    <mergeCell ref="B33:B34"/>
    <mergeCell ref="A39:A40"/>
    <mergeCell ref="A41:A42"/>
    <mergeCell ref="A47:A48"/>
    <mergeCell ref="A51:A52"/>
    <mergeCell ref="A43:A44"/>
    <mergeCell ref="A45:A46"/>
    <mergeCell ref="A49:A50"/>
  </mergeCells>
  <pageMargins left="0.7" right="0.7" top="0.75" bottom="0.75" header="0.3" footer="0.3"/>
</worksheet>
</file>

<file path=docMetadata/LabelInfo.xml><?xml version="1.0" encoding="utf-8"?>
<clbl:labelList xmlns:clbl="http://schemas.microsoft.com/office/2020/mipLabelMetadata">
  <clbl:label id="{56ee34bf-ccdb-4d31-bfa7-d70a8087cdcc}" enabled="1" method="Standard" siteId="{17928398-834f-4756-9d9b-525628a13a45}"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ABOUT THIS DOCUMENT</vt:lpstr>
      <vt:lpstr>ENVIRONMENT &gt;&gt;</vt:lpstr>
      <vt:lpstr>ENVIRONMENTAL PERFORMANCE</vt:lpstr>
      <vt:lpstr>EMISSIONS BREAKDOWN</vt:lpstr>
      <vt:lpstr>EMISSIONS METHODOLOGY</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Juan Pablo Alvarez Gaitan</dc:creator>
  <cp:keywords/>
  <dc:description/>
  <cp:lastModifiedBy>Juan Pablo Alvarez Gaitan</cp:lastModifiedBy>
  <cp:revision/>
  <dcterms:created xsi:type="dcterms:W3CDTF">2025-05-30T01:17:58Z</dcterms:created>
  <dcterms:modified xsi:type="dcterms:W3CDTF">2025-06-27T00:04:40Z</dcterms:modified>
  <cp:category/>
  <cp:contentStatus/>
</cp:coreProperties>
</file>